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მოსალოდნელი" sheetId="2" r:id="rId1"/>
  </sheets>
  <definedNames>
    <definedName name="_xlnm._FilterDatabase" localSheetId="0" hidden="1">მოსალოდნელი!$A$2:$S$1071</definedName>
    <definedName name="DATA1">#REF!</definedName>
    <definedName name="_xlnm.Print_Area" localSheetId="0">მოსალოდნელი!$B$2:$N$1069</definedName>
    <definedName name="_xlnm.Print_Titles" localSheetId="0">მოსალოდნელი!$2:$2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2" l="1"/>
  <c r="J89" i="2"/>
  <c r="J90" i="2" l="1"/>
  <c r="Q46" i="2"/>
  <c r="Q41" i="2"/>
  <c r="J114" i="2" l="1"/>
  <c r="H114" i="2"/>
  <c r="H120" i="2"/>
  <c r="F1035" i="2" l="1"/>
  <c r="E1035" i="2"/>
  <c r="F1034" i="2"/>
  <c r="E1034" i="2"/>
  <c r="F1033" i="2"/>
  <c r="E1033" i="2"/>
  <c r="F1032" i="2"/>
  <c r="E1032" i="2"/>
  <c r="F1031" i="2"/>
  <c r="E1031" i="2"/>
  <c r="F1030" i="2"/>
  <c r="E1030" i="2"/>
  <c r="F1029" i="2"/>
  <c r="E1029" i="2"/>
  <c r="F1028" i="2"/>
  <c r="E1028" i="2"/>
  <c r="F1027" i="2"/>
  <c r="E1027" i="2"/>
  <c r="F1026" i="2"/>
  <c r="E1026" i="2"/>
  <c r="F1037" i="2"/>
  <c r="F1036" i="2" s="1"/>
  <c r="F904" i="2"/>
  <c r="F903" i="2" s="1"/>
  <c r="F808" i="2"/>
  <c r="F807" i="2" s="1"/>
  <c r="F688" i="2"/>
  <c r="F687" i="2" s="1"/>
  <c r="F664" i="2"/>
  <c r="F663" i="2" s="1"/>
  <c r="F280" i="2"/>
  <c r="F279" i="2" s="1"/>
  <c r="E280" i="2"/>
  <c r="E279" i="2" s="1"/>
  <c r="D280" i="2"/>
  <c r="D279" i="2" s="1"/>
  <c r="F196" i="2"/>
  <c r="F195" i="2" s="1"/>
  <c r="E196" i="2"/>
  <c r="E195" i="2" s="1"/>
  <c r="E1025" i="2" l="1"/>
  <c r="E1024" i="2" s="1"/>
  <c r="F1025" i="2"/>
  <c r="F1024" i="2" s="1"/>
  <c r="J162" i="2" l="1"/>
  <c r="H191" i="2" l="1"/>
  <c r="H190" i="2"/>
  <c r="F658" i="2" l="1"/>
  <c r="F568" i="2"/>
  <c r="F567" i="2" s="1"/>
  <c r="F676" i="2"/>
  <c r="F675" i="2" s="1"/>
  <c r="F508" i="2"/>
  <c r="F507" i="2" s="1"/>
  <c r="F999" i="2" l="1"/>
  <c r="F998" i="2"/>
  <c r="F997" i="2"/>
  <c r="F996" i="2"/>
  <c r="F995" i="2"/>
  <c r="F994" i="2"/>
  <c r="F993" i="2"/>
  <c r="F992" i="2"/>
  <c r="F991" i="2"/>
  <c r="F990" i="2"/>
  <c r="F928" i="2"/>
  <c r="F927" i="2" s="1"/>
  <c r="F868" i="2"/>
  <c r="F867" i="2" s="1"/>
  <c r="F856" i="2"/>
  <c r="F855" i="2" s="1"/>
  <c r="F842" i="2"/>
  <c r="F841" i="2"/>
  <c r="F840" i="2"/>
  <c r="F839" i="2"/>
  <c r="F838" i="2"/>
  <c r="F837" i="2"/>
  <c r="F836" i="2"/>
  <c r="F835" i="2"/>
  <c r="F834" i="2"/>
  <c r="F833" i="2"/>
  <c r="F820" i="2"/>
  <c r="F819" i="2" s="1"/>
  <c r="F796" i="2"/>
  <c r="F795" i="2" s="1"/>
  <c r="F758" i="2"/>
  <c r="F757" i="2"/>
  <c r="F756" i="2"/>
  <c r="F755" i="2"/>
  <c r="F754" i="2"/>
  <c r="F753" i="2"/>
  <c r="F752" i="2"/>
  <c r="F751" i="2"/>
  <c r="F750" i="2"/>
  <c r="F749" i="2"/>
  <c r="F736" i="2"/>
  <c r="F735" i="2" s="1"/>
  <c r="F722" i="2"/>
  <c r="F721" i="2"/>
  <c r="F720" i="2"/>
  <c r="F719" i="2"/>
  <c r="F718" i="2"/>
  <c r="F717" i="2"/>
  <c r="F716" i="2"/>
  <c r="F715" i="2"/>
  <c r="F714" i="2"/>
  <c r="F713" i="2"/>
  <c r="F700" i="2"/>
  <c r="F699" i="2" s="1"/>
  <c r="F662" i="2"/>
  <c r="F661" i="2"/>
  <c r="F660" i="2"/>
  <c r="F659" i="2"/>
  <c r="F657" i="2"/>
  <c r="F656" i="2"/>
  <c r="F655" i="2"/>
  <c r="F654" i="2"/>
  <c r="F653" i="2"/>
  <c r="F628" i="2"/>
  <c r="F627" i="2" s="1"/>
  <c r="F614" i="2"/>
  <c r="F613" i="2"/>
  <c r="F612" i="2"/>
  <c r="F611" i="2"/>
  <c r="F610" i="2"/>
  <c r="F609" i="2"/>
  <c r="F608" i="2"/>
  <c r="F607" i="2"/>
  <c r="F606" i="2"/>
  <c r="F605" i="2"/>
  <c r="F580" i="2"/>
  <c r="F579" i="2" s="1"/>
  <c r="F566" i="2"/>
  <c r="F565" i="2"/>
  <c r="F564" i="2"/>
  <c r="F563" i="2"/>
  <c r="F562" i="2"/>
  <c r="F561" i="2"/>
  <c r="F560" i="2"/>
  <c r="F559" i="2"/>
  <c r="F558" i="2"/>
  <c r="F557" i="2"/>
  <c r="F496" i="2"/>
  <c r="F495" i="2" s="1"/>
  <c r="F448" i="2"/>
  <c r="F447" i="2" s="1"/>
  <c r="F220" i="2"/>
  <c r="F219" i="2" s="1"/>
  <c r="F218" i="2"/>
  <c r="F182" i="2" s="1"/>
  <c r="F217" i="2"/>
  <c r="F181" i="2" s="1"/>
  <c r="F216" i="2"/>
  <c r="F180" i="2" s="1"/>
  <c r="F215" i="2"/>
  <c r="F179" i="2" s="1"/>
  <c r="F214" i="2"/>
  <c r="F178" i="2" s="1"/>
  <c r="F213" i="2"/>
  <c r="F177" i="2" s="1"/>
  <c r="F212" i="2"/>
  <c r="F176" i="2" s="1"/>
  <c r="F211" i="2"/>
  <c r="F175" i="2" s="1"/>
  <c r="F210" i="2"/>
  <c r="F174" i="2" s="1"/>
  <c r="F209" i="2"/>
  <c r="F173" i="2" s="1"/>
  <c r="F124" i="2"/>
  <c r="F123" i="2" s="1"/>
  <c r="F112" i="2"/>
  <c r="F111" i="2" s="1"/>
  <c r="F28" i="2"/>
  <c r="F27" i="2" s="1"/>
  <c r="F26" i="2"/>
  <c r="F25" i="2"/>
  <c r="F24" i="2"/>
  <c r="F23" i="2"/>
  <c r="F22" i="2"/>
  <c r="F21" i="2"/>
  <c r="F20" i="2"/>
  <c r="F19" i="2"/>
  <c r="F18" i="2"/>
  <c r="F17" i="2"/>
  <c r="F989" i="2" l="1"/>
  <c r="F988" i="2" s="1"/>
  <c r="F491" i="2"/>
  <c r="F467" i="2" s="1"/>
  <c r="F485" i="2"/>
  <c r="F487" i="2"/>
  <c r="F463" i="2" s="1"/>
  <c r="F7" i="2" s="1"/>
  <c r="F489" i="2"/>
  <c r="F465" i="2" s="1"/>
  <c r="F9" i="2" s="1"/>
  <c r="F486" i="2"/>
  <c r="F462" i="2" s="1"/>
  <c r="F6" i="2" s="1"/>
  <c r="F494" i="2"/>
  <c r="F470" i="2" s="1"/>
  <c r="F14" i="2" s="1"/>
  <c r="F652" i="2"/>
  <c r="F651" i="2" s="1"/>
  <c r="F490" i="2"/>
  <c r="F466" i="2" s="1"/>
  <c r="F10" i="2" s="1"/>
  <c r="F832" i="2"/>
  <c r="F831" i="2" s="1"/>
  <c r="F556" i="2"/>
  <c r="F555" i="2" s="1"/>
  <c r="F488" i="2"/>
  <c r="F464" i="2" s="1"/>
  <c r="F8" i="2" s="1"/>
  <c r="F492" i="2"/>
  <c r="F468" i="2" s="1"/>
  <c r="F12" i="2" s="1"/>
  <c r="F604" i="2"/>
  <c r="F603" i="2" s="1"/>
  <c r="F748" i="2"/>
  <c r="F747" i="2" s="1"/>
  <c r="F16" i="2"/>
  <c r="F15" i="2" s="1"/>
  <c r="F11" i="2"/>
  <c r="F208" i="2"/>
  <c r="F207" i="2" s="1"/>
  <c r="F493" i="2"/>
  <c r="F469" i="2" s="1"/>
  <c r="F13" i="2" s="1"/>
  <c r="F712" i="2"/>
  <c r="F711" i="2" s="1"/>
  <c r="F461" i="2"/>
  <c r="F172" i="2"/>
  <c r="F171" i="2" s="1"/>
  <c r="E999" i="2"/>
  <c r="E998" i="2"/>
  <c r="E997" i="2"/>
  <c r="E996" i="2"/>
  <c r="E995" i="2"/>
  <c r="E994" i="2"/>
  <c r="E993" i="2"/>
  <c r="E992" i="2"/>
  <c r="E991" i="2"/>
  <c r="E990" i="2"/>
  <c r="E989" i="2" l="1"/>
  <c r="E988" i="2" s="1"/>
  <c r="F484" i="2"/>
  <c r="F483" i="2" s="1"/>
  <c r="F460" i="2"/>
  <c r="F459" i="2" s="1"/>
  <c r="F5" i="2"/>
  <c r="F4" i="2" s="1"/>
  <c r="F3" i="2" s="1"/>
  <c r="I28" i="2"/>
  <c r="I27" i="2" s="1"/>
  <c r="I52" i="2"/>
  <c r="I51" i="2" s="1"/>
  <c r="I64" i="2"/>
  <c r="I63" i="2" s="1"/>
  <c r="I86" i="2"/>
  <c r="I50" i="2" s="1"/>
  <c r="I26" i="2" s="1"/>
  <c r="I85" i="2"/>
  <c r="I49" i="2" s="1"/>
  <c r="I25" i="2" s="1"/>
  <c r="I84" i="2"/>
  <c r="I48" i="2" s="1"/>
  <c r="I24" i="2" s="1"/>
  <c r="I83" i="2"/>
  <c r="I47" i="2" s="1"/>
  <c r="I23" i="2" s="1"/>
  <c r="I82" i="2"/>
  <c r="I46" i="2" s="1"/>
  <c r="I22" i="2" s="1"/>
  <c r="I81" i="2"/>
  <c r="I45" i="2" s="1"/>
  <c r="I21" i="2" s="1"/>
  <c r="I80" i="2"/>
  <c r="I44" i="2" s="1"/>
  <c r="I20" i="2" s="1"/>
  <c r="I79" i="2"/>
  <c r="I43" i="2" s="1"/>
  <c r="I78" i="2"/>
  <c r="I42" i="2" s="1"/>
  <c r="I18" i="2" s="1"/>
  <c r="I77" i="2"/>
  <c r="I88" i="2"/>
  <c r="I87" i="2" s="1"/>
  <c r="I100" i="2"/>
  <c r="I99" i="2" s="1"/>
  <c r="I112" i="2"/>
  <c r="I111" i="2" s="1"/>
  <c r="I124" i="2"/>
  <c r="I123" i="2" s="1"/>
  <c r="I136" i="2"/>
  <c r="I135" i="2" s="1"/>
  <c r="I148" i="2"/>
  <c r="I147" i="2" s="1"/>
  <c r="I160" i="2"/>
  <c r="I159" i="2" s="1"/>
  <c r="I184" i="2"/>
  <c r="I183" i="2" s="1"/>
  <c r="I196" i="2"/>
  <c r="I195" i="2" s="1"/>
  <c r="I218" i="2"/>
  <c r="I217" i="2"/>
  <c r="I216" i="2"/>
  <c r="I215" i="2"/>
  <c r="I214" i="2"/>
  <c r="I213" i="2"/>
  <c r="I212" i="2"/>
  <c r="I211" i="2"/>
  <c r="I210" i="2"/>
  <c r="I209" i="2"/>
  <c r="I220" i="2"/>
  <c r="I219" i="2" s="1"/>
  <c r="I232" i="2"/>
  <c r="I231" i="2" s="1"/>
  <c r="I244" i="2"/>
  <c r="I243" i="2" s="1"/>
  <c r="I256" i="2"/>
  <c r="I255" i="2" s="1"/>
  <c r="I268" i="2"/>
  <c r="I267" i="2" s="1"/>
  <c r="I280" i="2"/>
  <c r="I279" i="2" s="1"/>
  <c r="I292" i="2"/>
  <c r="I291" i="2" s="1"/>
  <c r="I304" i="2"/>
  <c r="I303" i="2" s="1"/>
  <c r="I316" i="2"/>
  <c r="I315" i="2" s="1"/>
  <c r="I328" i="2"/>
  <c r="I327" i="2" s="1"/>
  <c r="I340" i="2"/>
  <c r="I339" i="2" s="1"/>
  <c r="I352" i="2"/>
  <c r="I351" i="2" s="1"/>
  <c r="I364" i="2"/>
  <c r="I363" i="2" s="1"/>
  <c r="I376" i="2"/>
  <c r="I375" i="2" s="1"/>
  <c r="I398" i="2"/>
  <c r="I397" i="2"/>
  <c r="I396" i="2"/>
  <c r="I395" i="2"/>
  <c r="I394" i="2"/>
  <c r="I393" i="2"/>
  <c r="I392" i="2"/>
  <c r="I391" i="2"/>
  <c r="I390" i="2"/>
  <c r="I389" i="2"/>
  <c r="I400" i="2"/>
  <c r="I399" i="2" s="1"/>
  <c r="I412" i="2"/>
  <c r="I411" i="2" s="1"/>
  <c r="I424" i="2"/>
  <c r="I423" i="2" s="1"/>
  <c r="I436" i="2"/>
  <c r="I435" i="2" s="1"/>
  <c r="I448" i="2"/>
  <c r="I447" i="2" s="1"/>
  <c r="I472" i="2"/>
  <c r="I471" i="2" s="1"/>
  <c r="I496" i="2"/>
  <c r="I495" i="2" s="1"/>
  <c r="I508" i="2"/>
  <c r="I507" i="2" s="1"/>
  <c r="I520" i="2"/>
  <c r="I519" i="2" s="1"/>
  <c r="I532" i="2"/>
  <c r="I531" i="2" s="1"/>
  <c r="I544" i="2"/>
  <c r="I543" i="2" s="1"/>
  <c r="I566" i="2"/>
  <c r="I565" i="2"/>
  <c r="I564" i="2"/>
  <c r="I563" i="2"/>
  <c r="I562" i="2"/>
  <c r="I561" i="2"/>
  <c r="I560" i="2"/>
  <c r="I559" i="2"/>
  <c r="I558" i="2"/>
  <c r="I557" i="2"/>
  <c r="I568" i="2"/>
  <c r="I567" i="2" s="1"/>
  <c r="I580" i="2"/>
  <c r="I579" i="2" s="1"/>
  <c r="I592" i="2"/>
  <c r="I591" i="2" s="1"/>
  <c r="I614" i="2"/>
  <c r="I613" i="2"/>
  <c r="I612" i="2"/>
  <c r="I611" i="2"/>
  <c r="I610" i="2"/>
  <c r="I609" i="2"/>
  <c r="I608" i="2"/>
  <c r="I607" i="2"/>
  <c r="I606" i="2"/>
  <c r="I605" i="2"/>
  <c r="I616" i="2"/>
  <c r="I615" i="2" s="1"/>
  <c r="I628" i="2"/>
  <c r="I627" i="2" s="1"/>
  <c r="I640" i="2"/>
  <c r="I639" i="2" s="1"/>
  <c r="I662" i="2"/>
  <c r="I661" i="2"/>
  <c r="I660" i="2"/>
  <c r="I659" i="2"/>
  <c r="I658" i="2"/>
  <c r="I657" i="2"/>
  <c r="I656" i="2"/>
  <c r="I655" i="2"/>
  <c r="I654" i="2"/>
  <c r="I653" i="2"/>
  <c r="I664" i="2"/>
  <c r="I663" i="2" s="1"/>
  <c r="I676" i="2"/>
  <c r="I675" i="2" s="1"/>
  <c r="I688" i="2"/>
  <c r="I687" i="2" s="1"/>
  <c r="I700" i="2"/>
  <c r="I699" i="2" s="1"/>
  <c r="I722" i="2"/>
  <c r="I721" i="2"/>
  <c r="I720" i="2"/>
  <c r="I719" i="2"/>
  <c r="I718" i="2"/>
  <c r="I717" i="2"/>
  <c r="I716" i="2"/>
  <c r="I715" i="2"/>
  <c r="I714" i="2"/>
  <c r="I713" i="2"/>
  <c r="I724" i="2"/>
  <c r="I723" i="2" s="1"/>
  <c r="I736" i="2"/>
  <c r="I735" i="2" s="1"/>
  <c r="I760" i="2"/>
  <c r="I759" i="2" s="1"/>
  <c r="I772" i="2"/>
  <c r="I771" i="2" s="1"/>
  <c r="I784" i="2"/>
  <c r="I783" i="2" s="1"/>
  <c r="I796" i="2"/>
  <c r="I795" i="2" s="1"/>
  <c r="I808" i="2"/>
  <c r="I807" i="2" s="1"/>
  <c r="I820" i="2"/>
  <c r="I819" i="2" s="1"/>
  <c r="I842" i="2"/>
  <c r="I758" i="2" s="1"/>
  <c r="I841" i="2"/>
  <c r="I757" i="2" s="1"/>
  <c r="I840" i="2"/>
  <c r="I756" i="2" s="1"/>
  <c r="I839" i="2"/>
  <c r="I755" i="2" s="1"/>
  <c r="I838" i="2"/>
  <c r="I754" i="2" s="1"/>
  <c r="I837" i="2"/>
  <c r="I753" i="2" s="1"/>
  <c r="I836" i="2"/>
  <c r="I752" i="2" s="1"/>
  <c r="I835" i="2"/>
  <c r="I751" i="2" s="1"/>
  <c r="I834" i="2"/>
  <c r="I750" i="2" s="1"/>
  <c r="I833" i="2"/>
  <c r="I749" i="2" s="1"/>
  <c r="I844" i="2"/>
  <c r="I843" i="2" s="1"/>
  <c r="I856" i="2"/>
  <c r="I855" i="2" s="1"/>
  <c r="I868" i="2"/>
  <c r="I867" i="2" s="1"/>
  <c r="I880" i="2"/>
  <c r="I879" i="2" s="1"/>
  <c r="I892" i="2"/>
  <c r="I891" i="2" s="1"/>
  <c r="I904" i="2"/>
  <c r="I903" i="2" s="1"/>
  <c r="I916" i="2"/>
  <c r="I915" i="2" s="1"/>
  <c r="I928" i="2"/>
  <c r="I927" i="2" s="1"/>
  <c r="I950" i="2"/>
  <c r="I949" i="2"/>
  <c r="I948" i="2"/>
  <c r="I947" i="2"/>
  <c r="I946" i="2"/>
  <c r="I945" i="2"/>
  <c r="I944" i="2"/>
  <c r="I943" i="2"/>
  <c r="I942" i="2"/>
  <c r="I941" i="2"/>
  <c r="I953" i="2"/>
  <c r="I952" i="2" s="1"/>
  <c r="I965" i="2"/>
  <c r="I964" i="2" s="1"/>
  <c r="I977" i="2"/>
  <c r="I976" i="2" s="1"/>
  <c r="I1001" i="2"/>
  <c r="I1000" i="2" s="1"/>
  <c r="I1013" i="2"/>
  <c r="I1012" i="2" s="1"/>
  <c r="I1035" i="2"/>
  <c r="I999" i="2" s="1"/>
  <c r="I1034" i="2"/>
  <c r="I998" i="2" s="1"/>
  <c r="I1033" i="2"/>
  <c r="I997" i="2" s="1"/>
  <c r="I1032" i="2"/>
  <c r="I996" i="2" s="1"/>
  <c r="I1031" i="2"/>
  <c r="I995" i="2" s="1"/>
  <c r="I1030" i="2"/>
  <c r="I994" i="2" s="1"/>
  <c r="I1029" i="2"/>
  <c r="I993" i="2" s="1"/>
  <c r="I1028" i="2"/>
  <c r="I992" i="2" s="1"/>
  <c r="I1027" i="2"/>
  <c r="I991" i="2" s="1"/>
  <c r="I1026" i="2"/>
  <c r="I990" i="2" s="1"/>
  <c r="I1037" i="2"/>
  <c r="I1036" i="2" s="1"/>
  <c r="I1049" i="2"/>
  <c r="I1048" i="2" s="1"/>
  <c r="I1061" i="2"/>
  <c r="I1060" i="2" s="1"/>
  <c r="A951" i="2"/>
  <c r="I486" i="2" l="1"/>
  <c r="I712" i="2"/>
  <c r="I494" i="2"/>
  <c r="I470" i="2" s="1"/>
  <c r="I556" i="2"/>
  <c r="I555" i="2" s="1"/>
  <c r="I173" i="2"/>
  <c r="I177" i="2"/>
  <c r="I181" i="2"/>
  <c r="I488" i="2"/>
  <c r="I464" i="2" s="1"/>
  <c r="I485" i="2"/>
  <c r="I461" i="2" s="1"/>
  <c r="I489" i="2"/>
  <c r="I465" i="2" s="1"/>
  <c r="I9" i="2" s="1"/>
  <c r="I493" i="2"/>
  <c r="I469" i="2" s="1"/>
  <c r="I13" i="2" s="1"/>
  <c r="I208" i="2"/>
  <c r="I207" i="2" s="1"/>
  <c r="I178" i="2"/>
  <c r="I182" i="2"/>
  <c r="I492" i="2"/>
  <c r="I468" i="2" s="1"/>
  <c r="I76" i="2"/>
  <c r="I75" i="2" s="1"/>
  <c r="I1025" i="2"/>
  <c r="I1024" i="2" s="1"/>
  <c r="I490" i="2"/>
  <c r="I466" i="2" s="1"/>
  <c r="I175" i="2"/>
  <c r="I179" i="2"/>
  <c r="I462" i="2"/>
  <c r="I19" i="2"/>
  <c r="I989" i="2"/>
  <c r="I988" i="2" s="1"/>
  <c r="I176" i="2"/>
  <c r="I180" i="2"/>
  <c r="I41" i="2"/>
  <c r="I17" i="2" s="1"/>
  <c r="I5" i="2" s="1"/>
  <c r="I748" i="2"/>
  <c r="I747" i="2" s="1"/>
  <c r="I487" i="2"/>
  <c r="I463" i="2" s="1"/>
  <c r="I491" i="2"/>
  <c r="I467" i="2" s="1"/>
  <c r="I174" i="2"/>
  <c r="I832" i="2"/>
  <c r="I831" i="2" s="1"/>
  <c r="I388" i="2"/>
  <c r="I387" i="2" s="1"/>
  <c r="I940" i="2"/>
  <c r="I939" i="2" s="1"/>
  <c r="I604" i="2"/>
  <c r="I652" i="2"/>
  <c r="I711" i="2"/>
  <c r="I14" i="2" l="1"/>
  <c r="I10" i="2"/>
  <c r="I16" i="2"/>
  <c r="I15" i="2" s="1"/>
  <c r="I11" i="2"/>
  <c r="I460" i="2"/>
  <c r="I459" i="2" s="1"/>
  <c r="I172" i="2"/>
  <c r="I171" i="2" s="1"/>
  <c r="I7" i="2"/>
  <c r="I12" i="2"/>
  <c r="I40" i="2"/>
  <c r="I39" i="2" s="1"/>
  <c r="I6" i="2"/>
  <c r="I8" i="2"/>
  <c r="I484" i="2"/>
  <c r="I483" i="2" s="1"/>
  <c r="I603" i="2"/>
  <c r="I651" i="2"/>
  <c r="K1069" i="2"/>
  <c r="A1069" i="2" s="1"/>
  <c r="K1065" i="2"/>
  <c r="A1065" i="2" s="1"/>
  <c r="J1061" i="2"/>
  <c r="J1060" i="2" s="1"/>
  <c r="H1061" i="2"/>
  <c r="H1060" i="2" s="1"/>
  <c r="G1061" i="2"/>
  <c r="G1060" i="2" s="1"/>
  <c r="D1061" i="2"/>
  <c r="I4" i="2" l="1"/>
  <c r="I3" i="2" s="1"/>
  <c r="D1060" i="2"/>
  <c r="K1068" i="2"/>
  <c r="M1068" i="2" s="1"/>
  <c r="K1062" i="2"/>
  <c r="K1064" i="2"/>
  <c r="M1064" i="2" s="1"/>
  <c r="K1066" i="2"/>
  <c r="K1070" i="2"/>
  <c r="M1065" i="2"/>
  <c r="L1065" i="2"/>
  <c r="M1069" i="2"/>
  <c r="L1069" i="2"/>
  <c r="K1063" i="2"/>
  <c r="A1063" i="2" s="1"/>
  <c r="K1067" i="2"/>
  <c r="A1067" i="2" s="1"/>
  <c r="K1071" i="2"/>
  <c r="A1071" i="2" s="1"/>
  <c r="L1062" i="2" l="1"/>
  <c r="A1062" i="2"/>
  <c r="M1070" i="2"/>
  <c r="A1070" i="2"/>
  <c r="L1068" i="2"/>
  <c r="A1068" i="2"/>
  <c r="L1066" i="2"/>
  <c r="A1066" i="2"/>
  <c r="L1064" i="2"/>
  <c r="A1064" i="2"/>
  <c r="M1066" i="2"/>
  <c r="K1061" i="2"/>
  <c r="A1061" i="2" s="1"/>
  <c r="M1062" i="2"/>
  <c r="L1070" i="2"/>
  <c r="M1067" i="2"/>
  <c r="L1067" i="2"/>
  <c r="M1071" i="2"/>
  <c r="L1071" i="2"/>
  <c r="M1063" i="2"/>
  <c r="L1063" i="2"/>
  <c r="K1060" i="2" l="1"/>
  <c r="M1061" i="2"/>
  <c r="L1061" i="2"/>
  <c r="L1060" i="2" s="1"/>
  <c r="M1060" i="2" l="1"/>
  <c r="A1060" i="2"/>
  <c r="J52" i="2"/>
  <c r="J51" i="2" s="1"/>
  <c r="E928" i="2" l="1"/>
  <c r="E927" i="2" s="1"/>
  <c r="E868" i="2"/>
  <c r="E867" i="2" s="1"/>
  <c r="E842" i="2"/>
  <c r="E758" i="2" s="1"/>
  <c r="E841" i="2"/>
  <c r="E757" i="2" s="1"/>
  <c r="E840" i="2"/>
  <c r="E756" i="2" s="1"/>
  <c r="E839" i="2"/>
  <c r="E755" i="2" s="1"/>
  <c r="E838" i="2"/>
  <c r="E754" i="2" s="1"/>
  <c r="E837" i="2"/>
  <c r="E753" i="2" s="1"/>
  <c r="E836" i="2"/>
  <c r="E752" i="2" s="1"/>
  <c r="E835" i="2"/>
  <c r="E751" i="2" s="1"/>
  <c r="E834" i="2"/>
  <c r="E750" i="2" s="1"/>
  <c r="E833" i="2"/>
  <c r="E749" i="2" s="1"/>
  <c r="E856" i="2"/>
  <c r="E855" i="2" s="1"/>
  <c r="E820" i="2"/>
  <c r="E819" i="2" s="1"/>
  <c r="E796" i="2"/>
  <c r="E795" i="2" s="1"/>
  <c r="E722" i="2"/>
  <c r="E721" i="2"/>
  <c r="E720" i="2"/>
  <c r="E719" i="2"/>
  <c r="E718" i="2"/>
  <c r="E717" i="2"/>
  <c r="E716" i="2"/>
  <c r="E715" i="2"/>
  <c r="E714" i="2"/>
  <c r="E713" i="2"/>
  <c r="E736" i="2"/>
  <c r="E735" i="2" s="1"/>
  <c r="E662" i="2"/>
  <c r="E661" i="2"/>
  <c r="E660" i="2"/>
  <c r="E659" i="2"/>
  <c r="E658" i="2"/>
  <c r="E657" i="2"/>
  <c r="E656" i="2"/>
  <c r="E655" i="2"/>
  <c r="E654" i="2"/>
  <c r="E653" i="2"/>
  <c r="E700" i="2"/>
  <c r="E699" i="2" s="1"/>
  <c r="E614" i="2"/>
  <c r="E613" i="2"/>
  <c r="E612" i="2"/>
  <c r="E611" i="2"/>
  <c r="E610" i="2"/>
  <c r="E609" i="2"/>
  <c r="E608" i="2"/>
  <c r="E607" i="2"/>
  <c r="E606" i="2"/>
  <c r="E605" i="2"/>
  <c r="E628" i="2"/>
  <c r="E627" i="2" s="1"/>
  <c r="E566" i="2"/>
  <c r="E565" i="2"/>
  <c r="E564" i="2"/>
  <c r="E563" i="2"/>
  <c r="E562" i="2"/>
  <c r="E561" i="2"/>
  <c r="E560" i="2"/>
  <c r="E559" i="2"/>
  <c r="E558" i="2"/>
  <c r="E557" i="2"/>
  <c r="E580" i="2"/>
  <c r="E579" i="2" s="1"/>
  <c r="E496" i="2"/>
  <c r="E495" i="2" s="1"/>
  <c r="E448" i="2"/>
  <c r="E447" i="2" s="1"/>
  <c r="E218" i="2"/>
  <c r="E182" i="2" s="1"/>
  <c r="E217" i="2"/>
  <c r="E181" i="2" s="1"/>
  <c r="E216" i="2"/>
  <c r="E180" i="2" s="1"/>
  <c r="E215" i="2"/>
  <c r="E179" i="2" s="1"/>
  <c r="E214" i="2"/>
  <c r="E178" i="2" s="1"/>
  <c r="E213" i="2"/>
  <c r="E177" i="2" s="1"/>
  <c r="E212" i="2"/>
  <c r="E176" i="2" s="1"/>
  <c r="E211" i="2"/>
  <c r="E175" i="2" s="1"/>
  <c r="E210" i="2"/>
  <c r="E209" i="2"/>
  <c r="E173" i="2" s="1"/>
  <c r="E220" i="2"/>
  <c r="E219" i="2" s="1"/>
  <c r="E26" i="2"/>
  <c r="E25" i="2"/>
  <c r="E24" i="2"/>
  <c r="E23" i="2"/>
  <c r="E22" i="2"/>
  <c r="E21" i="2"/>
  <c r="E20" i="2"/>
  <c r="E19" i="2"/>
  <c r="E18" i="2"/>
  <c r="E17" i="2"/>
  <c r="E124" i="2"/>
  <c r="E123" i="2" s="1"/>
  <c r="E28" i="2"/>
  <c r="E27" i="2" s="1"/>
  <c r="E112" i="2"/>
  <c r="E111" i="2" s="1"/>
  <c r="E486" i="2" l="1"/>
  <c r="E485" i="2"/>
  <c r="E461" i="2" s="1"/>
  <c r="E5" i="2" s="1"/>
  <c r="E489" i="2"/>
  <c r="E493" i="2"/>
  <c r="E469" i="2" s="1"/>
  <c r="E13" i="2" s="1"/>
  <c r="E490" i="2"/>
  <c r="E712" i="2"/>
  <c r="E711" i="2" s="1"/>
  <c r="E652" i="2"/>
  <c r="E651" i="2" s="1"/>
  <c r="E208" i="2"/>
  <c r="E207" i="2" s="1"/>
  <c r="E488" i="2"/>
  <c r="E464" i="2" s="1"/>
  <c r="E8" i="2" s="1"/>
  <c r="E494" i="2"/>
  <c r="E470" i="2" s="1"/>
  <c r="E14" i="2" s="1"/>
  <c r="E16" i="2"/>
  <c r="E15" i="2" s="1"/>
  <c r="E174" i="2"/>
  <c r="E172" i="2" s="1"/>
  <c r="E171" i="2" s="1"/>
  <c r="E487" i="2"/>
  <c r="E491" i="2"/>
  <c r="E467" i="2" s="1"/>
  <c r="E11" i="2" s="1"/>
  <c r="E465" i="2"/>
  <c r="E9" i="2" s="1"/>
  <c r="E832" i="2"/>
  <c r="E831" i="2" s="1"/>
  <c r="E748" i="2"/>
  <c r="E747" i="2" s="1"/>
  <c r="E466" i="2"/>
  <c r="E10" i="2" s="1"/>
  <c r="E462" i="2"/>
  <c r="E492" i="2"/>
  <c r="E468" i="2" s="1"/>
  <c r="E12" i="2" s="1"/>
  <c r="E604" i="2"/>
  <c r="E603" i="2" s="1"/>
  <c r="E556" i="2"/>
  <c r="E555" i="2" s="1"/>
  <c r="E463" i="2"/>
  <c r="E7" i="2" s="1"/>
  <c r="E484" i="2" l="1"/>
  <c r="E483" i="2" s="1"/>
  <c r="E6" i="2"/>
  <c r="E4" i="2" s="1"/>
  <c r="E3" i="2" s="1"/>
  <c r="E460" i="2"/>
  <c r="E459" i="2" s="1"/>
  <c r="K1045" i="2" l="1"/>
  <c r="A1045" i="2" s="1"/>
  <c r="J842" i="2" l="1"/>
  <c r="J758" i="2" s="1"/>
  <c r="J841" i="2"/>
  <c r="J757" i="2" s="1"/>
  <c r="J840" i="2"/>
  <c r="J756" i="2" s="1"/>
  <c r="J839" i="2"/>
  <c r="J755" i="2" s="1"/>
  <c r="J838" i="2"/>
  <c r="J754" i="2" s="1"/>
  <c r="J837" i="2"/>
  <c r="J753" i="2" s="1"/>
  <c r="J836" i="2"/>
  <c r="J752" i="2" s="1"/>
  <c r="J835" i="2"/>
  <c r="J751" i="2" s="1"/>
  <c r="J834" i="2"/>
  <c r="J750" i="2" s="1"/>
  <c r="J833" i="2"/>
  <c r="J749" i="2" s="1"/>
  <c r="J722" i="2"/>
  <c r="J721" i="2"/>
  <c r="J720" i="2"/>
  <c r="J719" i="2"/>
  <c r="J718" i="2"/>
  <c r="J717" i="2"/>
  <c r="J716" i="2"/>
  <c r="J715" i="2"/>
  <c r="J714" i="2"/>
  <c r="J713" i="2"/>
  <c r="J653" i="2"/>
  <c r="J654" i="2"/>
  <c r="J655" i="2"/>
  <c r="J656" i="2"/>
  <c r="J657" i="2"/>
  <c r="J658" i="2"/>
  <c r="J659" i="2"/>
  <c r="J660" i="2"/>
  <c r="J661" i="2"/>
  <c r="J662" i="2"/>
  <c r="J614" i="2"/>
  <c r="J613" i="2"/>
  <c r="J612" i="2"/>
  <c r="J611" i="2"/>
  <c r="J610" i="2"/>
  <c r="J609" i="2"/>
  <c r="J608" i="2"/>
  <c r="J607" i="2"/>
  <c r="J606" i="2"/>
  <c r="J605" i="2"/>
  <c r="J566" i="2"/>
  <c r="J565" i="2"/>
  <c r="J564" i="2"/>
  <c r="J563" i="2"/>
  <c r="J562" i="2"/>
  <c r="J561" i="2"/>
  <c r="J560" i="2"/>
  <c r="J559" i="2"/>
  <c r="J558" i="2"/>
  <c r="J557" i="2"/>
  <c r="J398" i="2"/>
  <c r="J397" i="2"/>
  <c r="J396" i="2"/>
  <c r="J395" i="2"/>
  <c r="J394" i="2"/>
  <c r="J393" i="2"/>
  <c r="J392" i="2"/>
  <c r="J391" i="2"/>
  <c r="J390" i="2"/>
  <c r="J389" i="2"/>
  <c r="J218" i="2"/>
  <c r="J217" i="2"/>
  <c r="J216" i="2"/>
  <c r="J215" i="2"/>
  <c r="J214" i="2"/>
  <c r="J213" i="2"/>
  <c r="J212" i="2"/>
  <c r="J211" i="2"/>
  <c r="J210" i="2"/>
  <c r="J209" i="2"/>
  <c r="J28" i="2"/>
  <c r="J27" i="2" s="1"/>
  <c r="J174" i="2" l="1"/>
  <c r="J178" i="2"/>
  <c r="J182" i="2"/>
  <c r="J181" i="2"/>
  <c r="J173" i="2"/>
  <c r="J176" i="2"/>
  <c r="J177" i="2"/>
  <c r="J493" i="2"/>
  <c r="J469" i="2" s="1"/>
  <c r="J494" i="2"/>
  <c r="J470" i="2" s="1"/>
  <c r="J485" i="2"/>
  <c r="J461" i="2" s="1"/>
  <c r="J489" i="2"/>
  <c r="J465" i="2" s="1"/>
  <c r="J486" i="2"/>
  <c r="J462" i="2" s="1"/>
  <c r="J490" i="2"/>
  <c r="J466" i="2" s="1"/>
  <c r="J604" i="2"/>
  <c r="J603" i="2" s="1"/>
  <c r="J180" i="2"/>
  <c r="J488" i="2"/>
  <c r="J464" i="2" s="1"/>
  <c r="J492" i="2"/>
  <c r="J468" i="2" s="1"/>
  <c r="J208" i="2"/>
  <c r="J207" i="2" s="1"/>
  <c r="J832" i="2"/>
  <c r="J831" i="2" s="1"/>
  <c r="J556" i="2"/>
  <c r="J555" i="2" s="1"/>
  <c r="J652" i="2"/>
  <c r="J651" i="2" s="1"/>
  <c r="J388" i="2"/>
  <c r="J387" i="2" s="1"/>
  <c r="J487" i="2"/>
  <c r="J463" i="2" s="1"/>
  <c r="J491" i="2"/>
  <c r="J467" i="2" s="1"/>
  <c r="J748" i="2"/>
  <c r="J747" i="2" s="1"/>
  <c r="J712" i="2"/>
  <c r="J711" i="2" s="1"/>
  <c r="J175" i="2"/>
  <c r="J179" i="2"/>
  <c r="K1059" i="2"/>
  <c r="A1059" i="2" s="1"/>
  <c r="K1058" i="2"/>
  <c r="A1058" i="2" s="1"/>
  <c r="K1057" i="2"/>
  <c r="A1057" i="2" s="1"/>
  <c r="K1056" i="2"/>
  <c r="A1056" i="2" s="1"/>
  <c r="K1055" i="2"/>
  <c r="A1055" i="2" s="1"/>
  <c r="K1054" i="2"/>
  <c r="A1054" i="2" s="1"/>
  <c r="K1053" i="2"/>
  <c r="A1053" i="2" s="1"/>
  <c r="K1052" i="2"/>
  <c r="A1052" i="2" s="1"/>
  <c r="K1051" i="2"/>
  <c r="A1051" i="2" s="1"/>
  <c r="K1050" i="2"/>
  <c r="A1050" i="2" s="1"/>
  <c r="J1049" i="2"/>
  <c r="J1048" i="2" s="1"/>
  <c r="H1049" i="2"/>
  <c r="H1048" i="2" s="1"/>
  <c r="G1049" i="2"/>
  <c r="G1048" i="2" s="1"/>
  <c r="D1049" i="2"/>
  <c r="J1035" i="2"/>
  <c r="J999" i="2" s="1"/>
  <c r="H1035" i="2"/>
  <c r="H999" i="2" s="1"/>
  <c r="G1035" i="2"/>
  <c r="G999" i="2" s="1"/>
  <c r="J1034" i="2"/>
  <c r="J998" i="2" s="1"/>
  <c r="H1034" i="2"/>
  <c r="H998" i="2" s="1"/>
  <c r="G1034" i="2"/>
  <c r="G998" i="2" s="1"/>
  <c r="J1033" i="2"/>
  <c r="J997" i="2" s="1"/>
  <c r="H1033" i="2"/>
  <c r="H997" i="2" s="1"/>
  <c r="G1033" i="2"/>
  <c r="G997" i="2" s="1"/>
  <c r="J1032" i="2"/>
  <c r="J996" i="2" s="1"/>
  <c r="H1032" i="2"/>
  <c r="H996" i="2" s="1"/>
  <c r="G1032" i="2"/>
  <c r="G996" i="2" s="1"/>
  <c r="J1031" i="2"/>
  <c r="J995" i="2" s="1"/>
  <c r="H1031" i="2"/>
  <c r="H995" i="2" s="1"/>
  <c r="G1031" i="2"/>
  <c r="G995" i="2" s="1"/>
  <c r="J1030" i="2"/>
  <c r="J994" i="2" s="1"/>
  <c r="H1030" i="2"/>
  <c r="H994" i="2" s="1"/>
  <c r="G1030" i="2"/>
  <c r="G994" i="2" s="1"/>
  <c r="J1029" i="2"/>
  <c r="J993" i="2" s="1"/>
  <c r="H1029" i="2"/>
  <c r="H993" i="2" s="1"/>
  <c r="G1029" i="2"/>
  <c r="G993" i="2" s="1"/>
  <c r="J1028" i="2"/>
  <c r="J992" i="2" s="1"/>
  <c r="H1028" i="2"/>
  <c r="H992" i="2" s="1"/>
  <c r="G1028" i="2"/>
  <c r="G992" i="2" s="1"/>
  <c r="J1027" i="2"/>
  <c r="J991" i="2" s="1"/>
  <c r="H1027" i="2"/>
  <c r="H991" i="2" s="1"/>
  <c r="G1027" i="2"/>
  <c r="G991" i="2" s="1"/>
  <c r="J1026" i="2"/>
  <c r="J990" i="2" s="1"/>
  <c r="H1026" i="2"/>
  <c r="H990" i="2" s="1"/>
  <c r="G1026" i="2"/>
  <c r="G990" i="2" s="1"/>
  <c r="D1035" i="2"/>
  <c r="D999" i="2" s="1"/>
  <c r="D1034" i="2"/>
  <c r="D998" i="2" s="1"/>
  <c r="D1033" i="2"/>
  <c r="D997" i="2" s="1"/>
  <c r="D1032" i="2"/>
  <c r="D996" i="2" s="1"/>
  <c r="D1031" i="2"/>
  <c r="D995" i="2" s="1"/>
  <c r="D1030" i="2"/>
  <c r="D994" i="2" s="1"/>
  <c r="D1029" i="2"/>
  <c r="D993" i="2" s="1"/>
  <c r="D1028" i="2"/>
  <c r="D992" i="2" s="1"/>
  <c r="D1027" i="2"/>
  <c r="D991" i="2" s="1"/>
  <c r="D1026" i="2"/>
  <c r="D990" i="2" s="1"/>
  <c r="K1047" i="2"/>
  <c r="A1047" i="2" s="1"/>
  <c r="K1046" i="2"/>
  <c r="A1046" i="2" s="1"/>
  <c r="K1044" i="2"/>
  <c r="A1044" i="2" s="1"/>
  <c r="K1043" i="2"/>
  <c r="A1043" i="2" s="1"/>
  <c r="K1042" i="2"/>
  <c r="A1042" i="2" s="1"/>
  <c r="K1041" i="2"/>
  <c r="A1041" i="2" s="1"/>
  <c r="K1040" i="2"/>
  <c r="A1040" i="2" s="1"/>
  <c r="K1039" i="2"/>
  <c r="A1039" i="2" s="1"/>
  <c r="K1038" i="2"/>
  <c r="A1038" i="2" s="1"/>
  <c r="J1037" i="2"/>
  <c r="J1036" i="2" s="1"/>
  <c r="H1037" i="2"/>
  <c r="H1036" i="2" s="1"/>
  <c r="G1037" i="2"/>
  <c r="G1036" i="2" s="1"/>
  <c r="D1037" i="2"/>
  <c r="K1023" i="2"/>
  <c r="A1023" i="2" s="1"/>
  <c r="K1022" i="2"/>
  <c r="A1022" i="2" s="1"/>
  <c r="K1021" i="2"/>
  <c r="A1021" i="2" s="1"/>
  <c r="K1020" i="2"/>
  <c r="A1020" i="2" s="1"/>
  <c r="K1019" i="2"/>
  <c r="A1019" i="2" s="1"/>
  <c r="K1018" i="2"/>
  <c r="A1018" i="2" s="1"/>
  <c r="K1017" i="2"/>
  <c r="A1017" i="2" s="1"/>
  <c r="K1016" i="2"/>
  <c r="A1016" i="2" s="1"/>
  <c r="K1015" i="2"/>
  <c r="A1015" i="2" s="1"/>
  <c r="K1014" i="2"/>
  <c r="A1014" i="2" s="1"/>
  <c r="J1013" i="2"/>
  <c r="J1012" i="2" s="1"/>
  <c r="H1013" i="2"/>
  <c r="H1012" i="2" s="1"/>
  <c r="G1013" i="2"/>
  <c r="G1012" i="2" s="1"/>
  <c r="D1013" i="2"/>
  <c r="K1011" i="2"/>
  <c r="K1010" i="2"/>
  <c r="K1009" i="2"/>
  <c r="K1008" i="2"/>
  <c r="K1007" i="2"/>
  <c r="K1006" i="2"/>
  <c r="K1005" i="2"/>
  <c r="K1004" i="2"/>
  <c r="K1003" i="2"/>
  <c r="K1002" i="2"/>
  <c r="J1001" i="2"/>
  <c r="J1000" i="2" s="1"/>
  <c r="H1001" i="2"/>
  <c r="H1000" i="2" s="1"/>
  <c r="G1001" i="2"/>
  <c r="G1000" i="2" s="1"/>
  <c r="D1001" i="2"/>
  <c r="J950" i="2"/>
  <c r="H950" i="2"/>
  <c r="G950" i="2"/>
  <c r="J949" i="2"/>
  <c r="H949" i="2"/>
  <c r="G949" i="2"/>
  <c r="J948" i="2"/>
  <c r="H948" i="2"/>
  <c r="G948" i="2"/>
  <c r="J947" i="2"/>
  <c r="H947" i="2"/>
  <c r="G947" i="2"/>
  <c r="J946" i="2"/>
  <c r="H946" i="2"/>
  <c r="G946" i="2"/>
  <c r="J945" i="2"/>
  <c r="H945" i="2"/>
  <c r="G945" i="2"/>
  <c r="J944" i="2"/>
  <c r="H944" i="2"/>
  <c r="G944" i="2"/>
  <c r="J943" i="2"/>
  <c r="H943" i="2"/>
  <c r="G943" i="2"/>
  <c r="J942" i="2"/>
  <c r="H942" i="2"/>
  <c r="G942" i="2"/>
  <c r="J941" i="2"/>
  <c r="H941" i="2"/>
  <c r="G941" i="2"/>
  <c r="D950" i="2"/>
  <c r="D949" i="2"/>
  <c r="D948" i="2"/>
  <c r="D947" i="2"/>
  <c r="D946" i="2"/>
  <c r="D945" i="2"/>
  <c r="D944" i="2"/>
  <c r="D943" i="2"/>
  <c r="D942" i="2"/>
  <c r="D941" i="2"/>
  <c r="A1005" i="2" l="1"/>
  <c r="A1009" i="2"/>
  <c r="A1002" i="2"/>
  <c r="A1006" i="2"/>
  <c r="A1010" i="2"/>
  <c r="A1007" i="2"/>
  <c r="A1011" i="2"/>
  <c r="A1003" i="2"/>
  <c r="A1004" i="2"/>
  <c r="A1008" i="2"/>
  <c r="D1000" i="2"/>
  <c r="D1036" i="2"/>
  <c r="D1012" i="2"/>
  <c r="D1048" i="2"/>
  <c r="J460" i="2"/>
  <c r="J459" i="2" s="1"/>
  <c r="J484" i="2"/>
  <c r="J483" i="2" s="1"/>
  <c r="L1003" i="2"/>
  <c r="M1007" i="2"/>
  <c r="M1011" i="2"/>
  <c r="L1016" i="2"/>
  <c r="M1038" i="2"/>
  <c r="M1042" i="2"/>
  <c r="M1046" i="2"/>
  <c r="L1053" i="2"/>
  <c r="L1057" i="2"/>
  <c r="M1010" i="2"/>
  <c r="L1015" i="2"/>
  <c r="M1019" i="2"/>
  <c r="M1023" i="2"/>
  <c r="L1041" i="2"/>
  <c r="M1045" i="2"/>
  <c r="L1052" i="2"/>
  <c r="L1056" i="2"/>
  <c r="J172" i="2"/>
  <c r="J171" i="2" s="1"/>
  <c r="M1002" i="2"/>
  <c r="L1006" i="2"/>
  <c r="M1005" i="2"/>
  <c r="M1009" i="2"/>
  <c r="M1014" i="2"/>
  <c r="L1018" i="2"/>
  <c r="M1022" i="2"/>
  <c r="M1040" i="2"/>
  <c r="M1044" i="2"/>
  <c r="M1051" i="2"/>
  <c r="M1055" i="2"/>
  <c r="M1059" i="2"/>
  <c r="L1004" i="2"/>
  <c r="L1008" i="2"/>
  <c r="M1017" i="2"/>
  <c r="M1021" i="2"/>
  <c r="M1039" i="2"/>
  <c r="M1043" i="2"/>
  <c r="M1047" i="2"/>
  <c r="M1050" i="2"/>
  <c r="M1054" i="2"/>
  <c r="M1058" i="2"/>
  <c r="D1025" i="2"/>
  <c r="K1031" i="2"/>
  <c r="A1031" i="2" s="1"/>
  <c r="K1028" i="2"/>
  <c r="K992" i="2" s="1"/>
  <c r="K1027" i="2"/>
  <c r="K991" i="2" s="1"/>
  <c r="K1035" i="2"/>
  <c r="K999" i="2" s="1"/>
  <c r="K1026" i="2"/>
  <c r="K990" i="2" s="1"/>
  <c r="K1032" i="2"/>
  <c r="K996" i="2" s="1"/>
  <c r="M1053" i="2"/>
  <c r="L1054" i="2"/>
  <c r="H1025" i="2"/>
  <c r="H1024" i="2" s="1"/>
  <c r="L1058" i="2"/>
  <c r="L1050" i="2"/>
  <c r="M1057" i="2"/>
  <c r="M1052" i="2"/>
  <c r="M1056" i="2"/>
  <c r="L1051" i="2"/>
  <c r="L1055" i="2"/>
  <c r="L1059" i="2"/>
  <c r="K1049" i="2"/>
  <c r="A1049" i="2" s="1"/>
  <c r="L1046" i="2"/>
  <c r="M1003" i="2"/>
  <c r="M1015" i="2"/>
  <c r="M1020" i="2"/>
  <c r="L1020" i="2"/>
  <c r="K1001" i="2"/>
  <c r="A1001" i="2" s="1"/>
  <c r="L1002" i="2"/>
  <c r="M1006" i="2"/>
  <c r="L1007" i="2"/>
  <c r="K1013" i="2"/>
  <c r="A1013" i="2" s="1"/>
  <c r="L1014" i="2"/>
  <c r="M1018" i="2"/>
  <c r="L1019" i="2"/>
  <c r="L1044" i="2"/>
  <c r="L1040" i="2"/>
  <c r="M1041" i="2"/>
  <c r="L1042" i="2"/>
  <c r="J1025" i="2"/>
  <c r="J1024" i="2" s="1"/>
  <c r="K1030" i="2"/>
  <c r="A1030" i="2" s="1"/>
  <c r="K1034" i="2"/>
  <c r="A1034" i="2" s="1"/>
  <c r="K1037" i="2"/>
  <c r="A1037" i="2" s="1"/>
  <c r="L1038" i="2"/>
  <c r="G1025" i="2"/>
  <c r="G1024" i="2" s="1"/>
  <c r="K1029" i="2"/>
  <c r="K993" i="2" s="1"/>
  <c r="K1033" i="2"/>
  <c r="A1033" i="2" s="1"/>
  <c r="L1045" i="2"/>
  <c r="L1039" i="2"/>
  <c r="L1043" i="2"/>
  <c r="L1047" i="2"/>
  <c r="M1016" i="2"/>
  <c r="L1017" i="2"/>
  <c r="L1021" i="2"/>
  <c r="L1022" i="2"/>
  <c r="L1023" i="2"/>
  <c r="M1004" i="2"/>
  <c r="L1005" i="2"/>
  <c r="M1008" i="2"/>
  <c r="L1009" i="2"/>
  <c r="L1010" i="2"/>
  <c r="L1011" i="2"/>
  <c r="M951" i="2"/>
  <c r="K170" i="2"/>
  <c r="A170" i="2" s="1"/>
  <c r="K169" i="2"/>
  <c r="A169" i="2" s="1"/>
  <c r="K168" i="2"/>
  <c r="A168" i="2" s="1"/>
  <c r="K167" i="2"/>
  <c r="A167" i="2" s="1"/>
  <c r="K166" i="2"/>
  <c r="A166" i="2" s="1"/>
  <c r="K165" i="2"/>
  <c r="A165" i="2" s="1"/>
  <c r="K164" i="2"/>
  <c r="A164" i="2" s="1"/>
  <c r="K163" i="2"/>
  <c r="A163" i="2" s="1"/>
  <c r="K162" i="2"/>
  <c r="A162" i="2" s="1"/>
  <c r="K161" i="2"/>
  <c r="A161" i="2" s="1"/>
  <c r="J160" i="2"/>
  <c r="J159" i="2" s="1"/>
  <c r="H160" i="2"/>
  <c r="H159" i="2" s="1"/>
  <c r="G160" i="2"/>
  <c r="G159" i="2" s="1"/>
  <c r="D160" i="2"/>
  <c r="J86" i="2"/>
  <c r="H86" i="2"/>
  <c r="H50" i="2" s="1"/>
  <c r="H26" i="2" s="1"/>
  <c r="G86" i="2"/>
  <c r="G50" i="2" s="1"/>
  <c r="G26" i="2" s="1"/>
  <c r="J85" i="2"/>
  <c r="H85" i="2"/>
  <c r="G85" i="2"/>
  <c r="G49" i="2" s="1"/>
  <c r="G25" i="2" s="1"/>
  <c r="J84" i="2"/>
  <c r="H84" i="2"/>
  <c r="H48" i="2" s="1"/>
  <c r="H24" i="2" s="1"/>
  <c r="G84" i="2"/>
  <c r="G48" i="2" s="1"/>
  <c r="G24" i="2" s="1"/>
  <c r="J83" i="2"/>
  <c r="H83" i="2"/>
  <c r="H47" i="2" s="1"/>
  <c r="H23" i="2" s="1"/>
  <c r="G83" i="2"/>
  <c r="G47" i="2" s="1"/>
  <c r="G23" i="2" s="1"/>
  <c r="J82" i="2"/>
  <c r="J46" i="2" s="1"/>
  <c r="H82" i="2"/>
  <c r="H46" i="2" s="1"/>
  <c r="H22" i="2" s="1"/>
  <c r="G82" i="2"/>
  <c r="G46" i="2" s="1"/>
  <c r="G22" i="2" s="1"/>
  <c r="J81" i="2"/>
  <c r="H81" i="2"/>
  <c r="H45" i="2" s="1"/>
  <c r="H21" i="2" s="1"/>
  <c r="G81" i="2"/>
  <c r="G45" i="2" s="1"/>
  <c r="G21" i="2" s="1"/>
  <c r="J80" i="2"/>
  <c r="H80" i="2"/>
  <c r="H44" i="2" s="1"/>
  <c r="H20" i="2" s="1"/>
  <c r="G80" i="2"/>
  <c r="G44" i="2" s="1"/>
  <c r="G20" i="2" s="1"/>
  <c r="J79" i="2"/>
  <c r="H79" i="2"/>
  <c r="H43" i="2" s="1"/>
  <c r="H19" i="2" s="1"/>
  <c r="G79" i="2"/>
  <c r="G43" i="2" s="1"/>
  <c r="G19" i="2" s="1"/>
  <c r="J78" i="2"/>
  <c r="H78" i="2"/>
  <c r="H42" i="2" s="1"/>
  <c r="H18" i="2" s="1"/>
  <c r="G78" i="2"/>
  <c r="G42" i="2" s="1"/>
  <c r="G18" i="2" s="1"/>
  <c r="J77" i="2"/>
  <c r="J41" i="2" s="1"/>
  <c r="H77" i="2"/>
  <c r="H41" i="2" s="1"/>
  <c r="H17" i="2" s="1"/>
  <c r="G77" i="2"/>
  <c r="G41" i="2" s="1"/>
  <c r="G17" i="2" s="1"/>
  <c r="D86" i="2"/>
  <c r="D85" i="2"/>
  <c r="D84" i="2"/>
  <c r="D83" i="2"/>
  <c r="D82" i="2"/>
  <c r="D81" i="2"/>
  <c r="D80" i="2"/>
  <c r="D79" i="2"/>
  <c r="D78" i="2"/>
  <c r="D77" i="2"/>
  <c r="H49" i="2"/>
  <c r="H25" i="2" s="1"/>
  <c r="K98" i="2"/>
  <c r="A98" i="2" s="1"/>
  <c r="K97" i="2"/>
  <c r="A97" i="2" s="1"/>
  <c r="K96" i="2"/>
  <c r="A96" i="2" s="1"/>
  <c r="K95" i="2"/>
  <c r="A95" i="2" s="1"/>
  <c r="K94" i="2"/>
  <c r="A94" i="2" s="1"/>
  <c r="K93" i="2"/>
  <c r="A93" i="2" s="1"/>
  <c r="K92" i="2"/>
  <c r="A92" i="2" s="1"/>
  <c r="K91" i="2"/>
  <c r="A91" i="2" s="1"/>
  <c r="K89" i="2"/>
  <c r="A89" i="2" s="1"/>
  <c r="J88" i="2"/>
  <c r="J87" i="2" s="1"/>
  <c r="H88" i="2"/>
  <c r="H87" i="2" s="1"/>
  <c r="G88" i="2"/>
  <c r="G87" i="2" s="1"/>
  <c r="D88" i="2"/>
  <c r="K995" i="2" l="1"/>
  <c r="K994" i="2"/>
  <c r="K997" i="2"/>
  <c r="A997" i="2" s="1"/>
  <c r="K998" i="2"/>
  <c r="M1027" i="2"/>
  <c r="A1027" i="2"/>
  <c r="L1029" i="2"/>
  <c r="L993" i="2" s="1"/>
  <c r="A1029" i="2"/>
  <c r="M1032" i="2"/>
  <c r="A1032" i="2"/>
  <c r="A992" i="2"/>
  <c r="A1028" i="2"/>
  <c r="M1026" i="2"/>
  <c r="A1026" i="2"/>
  <c r="M1035" i="2"/>
  <c r="A1035" i="2"/>
  <c r="A999" i="2"/>
  <c r="A990" i="2"/>
  <c r="M1034" i="2"/>
  <c r="A998" i="2"/>
  <c r="A993" i="2"/>
  <c r="M1030" i="2"/>
  <c r="A994" i="2"/>
  <c r="M1031" i="2"/>
  <c r="A995" i="2"/>
  <c r="A991" i="2"/>
  <c r="A996" i="2"/>
  <c r="M1033" i="2"/>
  <c r="L1027" i="2"/>
  <c r="L991" i="2" s="1"/>
  <c r="J42" i="2"/>
  <c r="J18" i="2" s="1"/>
  <c r="J6" i="2" s="1"/>
  <c r="J50" i="2"/>
  <c r="J26" i="2" s="1"/>
  <c r="J14" i="2" s="1"/>
  <c r="J45" i="2"/>
  <c r="J21" i="2" s="1"/>
  <c r="J9" i="2" s="1"/>
  <c r="J49" i="2"/>
  <c r="J25" i="2" s="1"/>
  <c r="J13" i="2" s="1"/>
  <c r="J44" i="2"/>
  <c r="J20" i="2" s="1"/>
  <c r="J8" i="2" s="1"/>
  <c r="J48" i="2"/>
  <c r="J24" i="2" s="1"/>
  <c r="J12" i="2" s="1"/>
  <c r="J43" i="2"/>
  <c r="J19" i="2" s="1"/>
  <c r="J7" i="2" s="1"/>
  <c r="J47" i="2"/>
  <c r="J23" i="2" s="1"/>
  <c r="J11" i="2" s="1"/>
  <c r="D42" i="2"/>
  <c r="D46" i="2"/>
  <c r="D50" i="2"/>
  <c r="D87" i="2"/>
  <c r="D1024" i="2"/>
  <c r="D43" i="2"/>
  <c r="D44" i="2"/>
  <c r="D48" i="2"/>
  <c r="D47" i="2"/>
  <c r="D41" i="2"/>
  <c r="D45" i="2"/>
  <c r="D49" i="2"/>
  <c r="D159" i="2"/>
  <c r="L1031" i="2"/>
  <c r="L995" i="2" s="1"/>
  <c r="J17" i="2"/>
  <c r="L93" i="2"/>
  <c r="M165" i="2"/>
  <c r="L96" i="2"/>
  <c r="L97" i="2"/>
  <c r="M163" i="2"/>
  <c r="M169" i="2"/>
  <c r="L92" i="2"/>
  <c r="M89" i="2"/>
  <c r="L94" i="2"/>
  <c r="L98" i="2"/>
  <c r="L91" i="2"/>
  <c r="L95" i="2"/>
  <c r="K82" i="2"/>
  <c r="A82" i="2" s="1"/>
  <c r="J22" i="2"/>
  <c r="J10" i="2" s="1"/>
  <c r="M162" i="2"/>
  <c r="L164" i="2"/>
  <c r="M166" i="2"/>
  <c r="M168" i="2"/>
  <c r="L1028" i="2"/>
  <c r="L992" i="2" s="1"/>
  <c r="K86" i="2"/>
  <c r="M1028" i="2"/>
  <c r="K83" i="2"/>
  <c r="L1035" i="2"/>
  <c r="L999" i="2" s="1"/>
  <c r="L1032" i="2"/>
  <c r="L996" i="2" s="1"/>
  <c r="L1026" i="2"/>
  <c r="L990" i="2" s="1"/>
  <c r="K79" i="2"/>
  <c r="K84" i="2"/>
  <c r="K80" i="2"/>
  <c r="A80" i="2" s="1"/>
  <c r="J76" i="2"/>
  <c r="J75" i="2" s="1"/>
  <c r="L1001" i="2"/>
  <c r="L1000" i="2" s="1"/>
  <c r="L1049" i="2"/>
  <c r="L1048" i="2" s="1"/>
  <c r="K1048" i="2"/>
  <c r="M1048" i="2" s="1"/>
  <c r="M1049" i="2"/>
  <c r="K1025" i="2"/>
  <c r="D76" i="2"/>
  <c r="L1037" i="2"/>
  <c r="L1036" i="2" s="1"/>
  <c r="L1034" i="2"/>
  <c r="L998" i="2" s="1"/>
  <c r="M1037" i="2"/>
  <c r="K1036" i="2"/>
  <c r="M1036" i="2" s="1"/>
  <c r="L1033" i="2"/>
  <c r="L997" i="2" s="1"/>
  <c r="M1013" i="2"/>
  <c r="K1012" i="2"/>
  <c r="M1012" i="2" s="1"/>
  <c r="M1001" i="2"/>
  <c r="K1000" i="2"/>
  <c r="M1000" i="2" s="1"/>
  <c r="L1030" i="2"/>
  <c r="L994" i="2" s="1"/>
  <c r="L1013" i="2"/>
  <c r="L1012" i="2" s="1"/>
  <c r="M1029" i="2"/>
  <c r="L166" i="2"/>
  <c r="L169" i="2"/>
  <c r="L163" i="2"/>
  <c r="L161" i="2"/>
  <c r="M161" i="2"/>
  <c r="L167" i="2"/>
  <c r="M167" i="2"/>
  <c r="L170" i="2"/>
  <c r="M170" i="2"/>
  <c r="M93" i="2"/>
  <c r="M97" i="2"/>
  <c r="M94" i="2"/>
  <c r="M98" i="2"/>
  <c r="M91" i="2"/>
  <c r="M95" i="2"/>
  <c r="M164" i="2"/>
  <c r="L162" i="2"/>
  <c r="L165" i="2"/>
  <c r="L168" i="2"/>
  <c r="M92" i="2"/>
  <c r="M96" i="2"/>
  <c r="K160" i="2"/>
  <c r="M160" i="2" s="1"/>
  <c r="K85" i="2"/>
  <c r="A85" i="2" s="1"/>
  <c r="G76" i="2"/>
  <c r="G75" i="2" s="1"/>
  <c r="K81" i="2"/>
  <c r="A81" i="2" s="1"/>
  <c r="H76" i="2"/>
  <c r="H75" i="2" s="1"/>
  <c r="L89" i="2"/>
  <c r="K90" i="2"/>
  <c r="A90" i="2" s="1"/>
  <c r="K77" i="2"/>
  <c r="K78" i="2"/>
  <c r="A1036" i="2" l="1"/>
  <c r="A1012" i="2"/>
  <c r="A1000" i="2"/>
  <c r="A1048" i="2"/>
  <c r="A160" i="2"/>
  <c r="L84" i="2"/>
  <c r="A84" i="2"/>
  <c r="M78" i="2"/>
  <c r="A78" i="2"/>
  <c r="M79" i="2"/>
  <c r="A79" i="2"/>
  <c r="M83" i="2"/>
  <c r="A83" i="2"/>
  <c r="M77" i="2"/>
  <c r="A77" i="2"/>
  <c r="L86" i="2"/>
  <c r="A86" i="2"/>
  <c r="K1024" i="2"/>
  <c r="A1025" i="2"/>
  <c r="L83" i="2"/>
  <c r="J40" i="2"/>
  <c r="J39" i="2" s="1"/>
  <c r="M86" i="2"/>
  <c r="D21" i="2"/>
  <c r="D23" i="2"/>
  <c r="D20" i="2"/>
  <c r="D75" i="2"/>
  <c r="D22" i="2"/>
  <c r="D25" i="2"/>
  <c r="D17" i="2"/>
  <c r="D24" i="2"/>
  <c r="D19" i="2"/>
  <c r="D26" i="2"/>
  <c r="D18" i="2"/>
  <c r="L79" i="2"/>
  <c r="L82" i="2"/>
  <c r="M82" i="2"/>
  <c r="M84" i="2"/>
  <c r="M80" i="2"/>
  <c r="L80" i="2"/>
  <c r="J16" i="2"/>
  <c r="J15" i="2" s="1"/>
  <c r="J5" i="2"/>
  <c r="J4" i="2" s="1"/>
  <c r="J3" i="2" s="1"/>
  <c r="M90" i="2"/>
  <c r="M1025" i="2"/>
  <c r="L1025" i="2"/>
  <c r="L1024" i="2" s="1"/>
  <c r="L160" i="2"/>
  <c r="L159" i="2" s="1"/>
  <c r="L85" i="2"/>
  <c r="M85" i="2"/>
  <c r="L81" i="2"/>
  <c r="M81" i="2"/>
  <c r="K159" i="2"/>
  <c r="M159" i="2" s="1"/>
  <c r="L90" i="2"/>
  <c r="L88" i="2" s="1"/>
  <c r="L87" i="2" s="1"/>
  <c r="K88" i="2"/>
  <c r="A88" i="2" s="1"/>
  <c r="L78" i="2"/>
  <c r="K76" i="2"/>
  <c r="L77" i="2"/>
  <c r="A159" i="2" l="1"/>
  <c r="M76" i="2"/>
  <c r="A76" i="2"/>
  <c r="M1024" i="2"/>
  <c r="A1024" i="2"/>
  <c r="M88" i="2"/>
  <c r="L76" i="2"/>
  <c r="L75" i="2" s="1"/>
  <c r="K87" i="2"/>
  <c r="A87" i="2" s="1"/>
  <c r="K75" i="2"/>
  <c r="M75" i="2" l="1"/>
  <c r="A75" i="2"/>
  <c r="M87" i="2"/>
  <c r="D989" i="2"/>
  <c r="D977" i="2"/>
  <c r="D965" i="2"/>
  <c r="D953" i="2"/>
  <c r="D928" i="2"/>
  <c r="D916" i="2"/>
  <c r="D904" i="2"/>
  <c r="D892" i="2"/>
  <c r="D880" i="2"/>
  <c r="D868" i="2"/>
  <c r="D856" i="2"/>
  <c r="D844" i="2"/>
  <c r="D842" i="2"/>
  <c r="D841" i="2"/>
  <c r="D840" i="2"/>
  <c r="D839" i="2"/>
  <c r="D838" i="2"/>
  <c r="D837" i="2"/>
  <c r="D836" i="2"/>
  <c r="D835" i="2"/>
  <c r="D834" i="2"/>
  <c r="D833" i="2"/>
  <c r="D820" i="2"/>
  <c r="D808" i="2"/>
  <c r="D796" i="2"/>
  <c r="D784" i="2"/>
  <c r="D772" i="2"/>
  <c r="D760" i="2"/>
  <c r="D758" i="2"/>
  <c r="D757" i="2"/>
  <c r="D736" i="2"/>
  <c r="D724" i="2"/>
  <c r="D722" i="2"/>
  <c r="D721" i="2"/>
  <c r="D720" i="2"/>
  <c r="D719" i="2"/>
  <c r="D718" i="2"/>
  <c r="D717" i="2"/>
  <c r="D716" i="2"/>
  <c r="D715" i="2"/>
  <c r="D714" i="2"/>
  <c r="D713" i="2"/>
  <c r="D700" i="2"/>
  <c r="D688" i="2"/>
  <c r="D676" i="2"/>
  <c r="D664" i="2"/>
  <c r="D662" i="2"/>
  <c r="D661" i="2"/>
  <c r="D660" i="2"/>
  <c r="D659" i="2"/>
  <c r="D658" i="2"/>
  <c r="D657" i="2"/>
  <c r="D656" i="2"/>
  <c r="D655" i="2"/>
  <c r="D654" i="2"/>
  <c r="D653" i="2"/>
  <c r="D640" i="2"/>
  <c r="D628" i="2"/>
  <c r="D616" i="2"/>
  <c r="D614" i="2"/>
  <c r="D613" i="2"/>
  <c r="D612" i="2"/>
  <c r="D611" i="2"/>
  <c r="D610" i="2"/>
  <c r="D609" i="2"/>
  <c r="D608" i="2"/>
  <c r="D607" i="2"/>
  <c r="D606" i="2"/>
  <c r="D605" i="2"/>
  <c r="D592" i="2"/>
  <c r="D580" i="2"/>
  <c r="D568" i="2"/>
  <c r="D566" i="2"/>
  <c r="D565" i="2"/>
  <c r="D564" i="2"/>
  <c r="D563" i="2"/>
  <c r="D562" i="2"/>
  <c r="D561" i="2"/>
  <c r="D560" i="2"/>
  <c r="D559" i="2"/>
  <c r="D558" i="2"/>
  <c r="D557" i="2"/>
  <c r="D544" i="2"/>
  <c r="D532" i="2"/>
  <c r="D520" i="2"/>
  <c r="D508" i="2"/>
  <c r="D496" i="2"/>
  <c r="D472" i="2"/>
  <c r="D448" i="2"/>
  <c r="D436" i="2"/>
  <c r="D424" i="2"/>
  <c r="D412" i="2"/>
  <c r="D400" i="2"/>
  <c r="D398" i="2"/>
  <c r="D397" i="2"/>
  <c r="D396" i="2"/>
  <c r="D395" i="2"/>
  <c r="D394" i="2"/>
  <c r="D393" i="2"/>
  <c r="D392" i="2"/>
  <c r="D391" i="2"/>
  <c r="D390" i="2"/>
  <c r="D389" i="2"/>
  <c r="D220" i="2"/>
  <c r="D218" i="2"/>
  <c r="D217" i="2"/>
  <c r="D216" i="2"/>
  <c r="D215" i="2"/>
  <c r="D214" i="2"/>
  <c r="D213" i="2"/>
  <c r="D212" i="2"/>
  <c r="D211" i="2"/>
  <c r="D210" i="2"/>
  <c r="D209" i="2"/>
  <c r="D196" i="2"/>
  <c r="D184" i="2"/>
  <c r="D148" i="2"/>
  <c r="D136" i="2"/>
  <c r="D124" i="2"/>
  <c r="D112" i="2"/>
  <c r="D100" i="2"/>
  <c r="D64" i="2"/>
  <c r="D52" i="2"/>
  <c r="D40" i="2"/>
  <c r="D28" i="2"/>
  <c r="H989" i="2"/>
  <c r="H988" i="2" s="1"/>
  <c r="H977" i="2"/>
  <c r="H976" i="2" s="1"/>
  <c r="H965" i="2"/>
  <c r="H964" i="2" s="1"/>
  <c r="H953" i="2"/>
  <c r="H952" i="2" s="1"/>
  <c r="H928" i="2"/>
  <c r="H927" i="2" s="1"/>
  <c r="H916" i="2"/>
  <c r="H915" i="2" s="1"/>
  <c r="H904" i="2"/>
  <c r="H903" i="2" s="1"/>
  <c r="H892" i="2"/>
  <c r="H891" i="2" s="1"/>
  <c r="H880" i="2"/>
  <c r="H879" i="2" s="1"/>
  <c r="H868" i="2"/>
  <c r="H867" i="2" s="1"/>
  <c r="H856" i="2"/>
  <c r="H855" i="2" s="1"/>
  <c r="H844" i="2"/>
  <c r="H843" i="2" s="1"/>
  <c r="H842" i="2"/>
  <c r="H758" i="2" s="1"/>
  <c r="H841" i="2"/>
  <c r="H757" i="2" s="1"/>
  <c r="H840" i="2"/>
  <c r="H756" i="2" s="1"/>
  <c r="H839" i="2"/>
  <c r="H755" i="2" s="1"/>
  <c r="H838" i="2"/>
  <c r="H754" i="2" s="1"/>
  <c r="H837" i="2"/>
  <c r="H753" i="2" s="1"/>
  <c r="H836" i="2"/>
  <c r="H752" i="2" s="1"/>
  <c r="H835" i="2"/>
  <c r="H751" i="2" s="1"/>
  <c r="H834" i="2"/>
  <c r="H750" i="2" s="1"/>
  <c r="H833" i="2"/>
  <c r="H820" i="2"/>
  <c r="H819" i="2" s="1"/>
  <c r="H808" i="2"/>
  <c r="H807" i="2" s="1"/>
  <c r="H796" i="2"/>
  <c r="H795" i="2" s="1"/>
  <c r="H784" i="2"/>
  <c r="H783" i="2" s="1"/>
  <c r="H772" i="2"/>
  <c r="H771" i="2" s="1"/>
  <c r="H760" i="2"/>
  <c r="H759" i="2" s="1"/>
  <c r="H736" i="2"/>
  <c r="H735" i="2" s="1"/>
  <c r="H724" i="2"/>
  <c r="H723" i="2" s="1"/>
  <c r="H722" i="2"/>
  <c r="H721" i="2"/>
  <c r="H720" i="2"/>
  <c r="H719" i="2"/>
  <c r="H718" i="2"/>
  <c r="H717" i="2"/>
  <c r="H716" i="2"/>
  <c r="H715" i="2"/>
  <c r="H714" i="2"/>
  <c r="H713" i="2"/>
  <c r="H700" i="2"/>
  <c r="H699" i="2" s="1"/>
  <c r="H688" i="2"/>
  <c r="H687" i="2" s="1"/>
  <c r="H676" i="2"/>
  <c r="H675" i="2" s="1"/>
  <c r="H664" i="2"/>
  <c r="H663" i="2" s="1"/>
  <c r="H662" i="2"/>
  <c r="H661" i="2"/>
  <c r="H660" i="2"/>
  <c r="H659" i="2"/>
  <c r="H658" i="2"/>
  <c r="H657" i="2"/>
  <c r="H656" i="2"/>
  <c r="H655" i="2"/>
  <c r="H654" i="2"/>
  <c r="H653" i="2"/>
  <c r="H640" i="2"/>
  <c r="H639" i="2" s="1"/>
  <c r="H628" i="2"/>
  <c r="H627" i="2" s="1"/>
  <c r="H616" i="2"/>
  <c r="H615" i="2" s="1"/>
  <c r="H614" i="2"/>
  <c r="H613" i="2"/>
  <c r="H612" i="2"/>
  <c r="H611" i="2"/>
  <c r="H610" i="2"/>
  <c r="H609" i="2"/>
  <c r="H608" i="2"/>
  <c r="H607" i="2"/>
  <c r="H606" i="2"/>
  <c r="H605" i="2"/>
  <c r="H592" i="2"/>
  <c r="H591" i="2" s="1"/>
  <c r="H580" i="2"/>
  <c r="H579" i="2" s="1"/>
  <c r="H568" i="2"/>
  <c r="H567" i="2" s="1"/>
  <c r="H566" i="2"/>
  <c r="H565" i="2"/>
  <c r="H564" i="2"/>
  <c r="H563" i="2"/>
  <c r="H562" i="2"/>
  <c r="H561" i="2"/>
  <c r="H560" i="2"/>
  <c r="H559" i="2"/>
  <c r="H558" i="2"/>
  <c r="H557" i="2"/>
  <c r="H544" i="2"/>
  <c r="H543" i="2" s="1"/>
  <c r="H532" i="2"/>
  <c r="H531" i="2" s="1"/>
  <c r="H520" i="2"/>
  <c r="H519" i="2" s="1"/>
  <c r="H508" i="2"/>
  <c r="H507" i="2" s="1"/>
  <c r="H496" i="2"/>
  <c r="H495" i="2" s="1"/>
  <c r="H472" i="2"/>
  <c r="H471" i="2" s="1"/>
  <c r="H448" i="2"/>
  <c r="H447" i="2" s="1"/>
  <c r="H436" i="2"/>
  <c r="H435" i="2" s="1"/>
  <c r="H424" i="2"/>
  <c r="H423" i="2" s="1"/>
  <c r="H412" i="2"/>
  <c r="H411" i="2" s="1"/>
  <c r="H400" i="2"/>
  <c r="H399" i="2" s="1"/>
  <c r="H398" i="2"/>
  <c r="H397" i="2"/>
  <c r="H396" i="2"/>
  <c r="H395" i="2"/>
  <c r="H394" i="2"/>
  <c r="H393" i="2"/>
  <c r="H392" i="2"/>
  <c r="H391" i="2"/>
  <c r="H390" i="2"/>
  <c r="H389" i="2"/>
  <c r="H376" i="2"/>
  <c r="H375" i="2" s="1"/>
  <c r="H364" i="2"/>
  <c r="H363" i="2" s="1"/>
  <c r="H352" i="2"/>
  <c r="H351" i="2" s="1"/>
  <c r="H340" i="2"/>
  <c r="H339" i="2" s="1"/>
  <c r="H328" i="2"/>
  <c r="H327" i="2" s="1"/>
  <c r="H316" i="2"/>
  <c r="H315" i="2" s="1"/>
  <c r="H304" i="2"/>
  <c r="H303" i="2" s="1"/>
  <c r="H292" i="2"/>
  <c r="H291" i="2" s="1"/>
  <c r="H280" i="2"/>
  <c r="H279" i="2" s="1"/>
  <c r="H268" i="2"/>
  <c r="H267" i="2" s="1"/>
  <c r="H256" i="2"/>
  <c r="H255" i="2" s="1"/>
  <c r="H244" i="2"/>
  <c r="H243" i="2" s="1"/>
  <c r="H232" i="2"/>
  <c r="H231" i="2" s="1"/>
  <c r="H220" i="2"/>
  <c r="H219" i="2" s="1"/>
  <c r="H218" i="2"/>
  <c r="H217" i="2"/>
  <c r="H216" i="2"/>
  <c r="H215" i="2"/>
  <c r="H214" i="2"/>
  <c r="H213" i="2"/>
  <c r="H177" i="2" s="1"/>
  <c r="H212" i="2"/>
  <c r="H211" i="2"/>
  <c r="H210" i="2"/>
  <c r="H209" i="2"/>
  <c r="H196" i="2"/>
  <c r="H195" i="2" s="1"/>
  <c r="H184" i="2"/>
  <c r="H183" i="2" s="1"/>
  <c r="H148" i="2"/>
  <c r="H147" i="2" s="1"/>
  <c r="H136" i="2"/>
  <c r="H135" i="2" s="1"/>
  <c r="H124" i="2"/>
  <c r="H123" i="2" s="1"/>
  <c r="H112" i="2"/>
  <c r="H111" i="2" s="1"/>
  <c r="H100" i="2"/>
  <c r="H99" i="2" s="1"/>
  <c r="H64" i="2"/>
  <c r="H63" i="2" s="1"/>
  <c r="H52" i="2"/>
  <c r="H51" i="2" s="1"/>
  <c r="H28" i="2"/>
  <c r="H27" i="2" s="1"/>
  <c r="G989" i="2"/>
  <c r="G988" i="2" s="1"/>
  <c r="G977" i="2"/>
  <c r="G976" i="2" s="1"/>
  <c r="G965" i="2"/>
  <c r="G964" i="2" s="1"/>
  <c r="G953" i="2"/>
  <c r="G952" i="2" s="1"/>
  <c r="G928" i="2"/>
  <c r="G927" i="2" s="1"/>
  <c r="G916" i="2"/>
  <c r="G915" i="2" s="1"/>
  <c r="G904" i="2"/>
  <c r="G903" i="2" s="1"/>
  <c r="G892" i="2"/>
  <c r="G891" i="2" s="1"/>
  <c r="G880" i="2"/>
  <c r="G879" i="2" s="1"/>
  <c r="G868" i="2"/>
  <c r="G867" i="2" s="1"/>
  <c r="G856" i="2"/>
  <c r="G855" i="2" s="1"/>
  <c r="G844" i="2"/>
  <c r="G843" i="2" s="1"/>
  <c r="G842" i="2"/>
  <c r="G758" i="2" s="1"/>
  <c r="G841" i="2"/>
  <c r="G757" i="2" s="1"/>
  <c r="G840" i="2"/>
  <c r="G756" i="2" s="1"/>
  <c r="G839" i="2"/>
  <c r="G755" i="2" s="1"/>
  <c r="G838" i="2"/>
  <c r="G754" i="2" s="1"/>
  <c r="G837" i="2"/>
  <c r="G753" i="2" s="1"/>
  <c r="G836" i="2"/>
  <c r="G752" i="2" s="1"/>
  <c r="G835" i="2"/>
  <c r="G751" i="2" s="1"/>
  <c r="G834" i="2"/>
  <c r="G750" i="2" s="1"/>
  <c r="G833" i="2"/>
  <c r="G820" i="2"/>
  <c r="G819" i="2" s="1"/>
  <c r="G808" i="2"/>
  <c r="G807" i="2" s="1"/>
  <c r="G796" i="2"/>
  <c r="G795" i="2" s="1"/>
  <c r="G784" i="2"/>
  <c r="G783" i="2" s="1"/>
  <c r="G772" i="2"/>
  <c r="G771" i="2" s="1"/>
  <c r="G760" i="2"/>
  <c r="G759" i="2" s="1"/>
  <c r="G736" i="2"/>
  <c r="G735" i="2" s="1"/>
  <c r="G724" i="2"/>
  <c r="G723" i="2" s="1"/>
  <c r="G722" i="2"/>
  <c r="G721" i="2"/>
  <c r="G720" i="2"/>
  <c r="G719" i="2"/>
  <c r="G718" i="2"/>
  <c r="G717" i="2"/>
  <c r="G716" i="2"/>
  <c r="G715" i="2"/>
  <c r="G714" i="2"/>
  <c r="G713" i="2"/>
  <c r="G700" i="2"/>
  <c r="G699" i="2" s="1"/>
  <c r="G688" i="2"/>
  <c r="G687" i="2" s="1"/>
  <c r="G676" i="2"/>
  <c r="G675" i="2" s="1"/>
  <c r="G664" i="2"/>
  <c r="G663" i="2" s="1"/>
  <c r="G662" i="2"/>
  <c r="G661" i="2"/>
  <c r="G660" i="2"/>
  <c r="G659" i="2"/>
  <c r="G658" i="2"/>
  <c r="G657" i="2"/>
  <c r="G656" i="2"/>
  <c r="G655" i="2"/>
  <c r="G654" i="2"/>
  <c r="G653" i="2"/>
  <c r="G640" i="2"/>
  <c r="G639" i="2" s="1"/>
  <c r="G628" i="2"/>
  <c r="G627" i="2" s="1"/>
  <c r="G616" i="2"/>
  <c r="G615" i="2" s="1"/>
  <c r="G614" i="2"/>
  <c r="G613" i="2"/>
  <c r="G612" i="2"/>
  <c r="G611" i="2"/>
  <c r="G610" i="2"/>
  <c r="G609" i="2"/>
  <c r="G608" i="2"/>
  <c r="G607" i="2"/>
  <c r="G606" i="2"/>
  <c r="G605" i="2"/>
  <c r="G592" i="2"/>
  <c r="G591" i="2" s="1"/>
  <c r="G580" i="2"/>
  <c r="G579" i="2" s="1"/>
  <c r="G568" i="2"/>
  <c r="G567" i="2" s="1"/>
  <c r="G566" i="2"/>
  <c r="G565" i="2"/>
  <c r="G564" i="2"/>
  <c r="G563" i="2"/>
  <c r="G562" i="2"/>
  <c r="G561" i="2"/>
  <c r="G560" i="2"/>
  <c r="G559" i="2"/>
  <c r="G558" i="2"/>
  <c r="G557" i="2"/>
  <c r="G544" i="2"/>
  <c r="G543" i="2" s="1"/>
  <c r="G532" i="2"/>
  <c r="G531" i="2" s="1"/>
  <c r="G520" i="2"/>
  <c r="G519" i="2" s="1"/>
  <c r="G508" i="2"/>
  <c r="G507" i="2" s="1"/>
  <c r="G496" i="2"/>
  <c r="G495" i="2" s="1"/>
  <c r="G472" i="2"/>
  <c r="G471" i="2" s="1"/>
  <c r="G448" i="2"/>
  <c r="G447" i="2" s="1"/>
  <c r="G436" i="2"/>
  <c r="G435" i="2" s="1"/>
  <c r="G424" i="2"/>
  <c r="G423" i="2" s="1"/>
  <c r="G412" i="2"/>
  <c r="G411" i="2" s="1"/>
  <c r="G400" i="2"/>
  <c r="G399" i="2" s="1"/>
  <c r="G398" i="2"/>
  <c r="G397" i="2"/>
  <c r="G396" i="2"/>
  <c r="G395" i="2"/>
  <c r="G394" i="2"/>
  <c r="G393" i="2"/>
  <c r="G392" i="2"/>
  <c r="G391" i="2"/>
  <c r="G390" i="2"/>
  <c r="G389" i="2"/>
  <c r="G376" i="2"/>
  <c r="G364" i="2"/>
  <c r="G352" i="2"/>
  <c r="G340" i="2"/>
  <c r="G328" i="2"/>
  <c r="G316" i="2"/>
  <c r="G304" i="2"/>
  <c r="G292" i="2"/>
  <c r="G280" i="2"/>
  <c r="G268" i="2"/>
  <c r="G256" i="2"/>
  <c r="G244" i="2"/>
  <c r="G232" i="2"/>
  <c r="G220" i="2"/>
  <c r="G219" i="2" s="1"/>
  <c r="G218" i="2"/>
  <c r="G217" i="2"/>
  <c r="G216" i="2"/>
  <c r="G215" i="2"/>
  <c r="G214" i="2"/>
  <c r="G213" i="2"/>
  <c r="G212" i="2"/>
  <c r="G211" i="2"/>
  <c r="G210" i="2"/>
  <c r="G209" i="2"/>
  <c r="G196" i="2"/>
  <c r="G195" i="2" s="1"/>
  <c r="G184" i="2"/>
  <c r="G183" i="2" s="1"/>
  <c r="G148" i="2"/>
  <c r="G147" i="2" s="1"/>
  <c r="G136" i="2"/>
  <c r="G135" i="2" s="1"/>
  <c r="G124" i="2"/>
  <c r="G123" i="2" s="1"/>
  <c r="G112" i="2"/>
  <c r="G111" i="2" s="1"/>
  <c r="G100" i="2"/>
  <c r="G99" i="2" s="1"/>
  <c r="G64" i="2"/>
  <c r="G63" i="2" s="1"/>
  <c r="G52" i="2"/>
  <c r="G51" i="2" s="1"/>
  <c r="G28" i="2"/>
  <c r="G27" i="2" s="1"/>
  <c r="D27" i="2" l="1"/>
  <c r="D99" i="2"/>
  <c r="D147" i="2"/>
  <c r="D399" i="2"/>
  <c r="D447" i="2"/>
  <c r="D519" i="2"/>
  <c r="D639" i="2"/>
  <c r="D675" i="2"/>
  <c r="D795" i="2"/>
  <c r="D750" i="2"/>
  <c r="D754" i="2"/>
  <c r="D879" i="2"/>
  <c r="D927" i="2"/>
  <c r="D988" i="2"/>
  <c r="G255" i="2"/>
  <c r="G303" i="2"/>
  <c r="G351" i="2"/>
  <c r="D39" i="2"/>
  <c r="D111" i="2"/>
  <c r="D183" i="2"/>
  <c r="D219" i="2"/>
  <c r="D411" i="2"/>
  <c r="D471" i="2"/>
  <c r="D531" i="2"/>
  <c r="D567" i="2"/>
  <c r="D687" i="2"/>
  <c r="D723" i="2"/>
  <c r="D759" i="2"/>
  <c r="D807" i="2"/>
  <c r="D751" i="2"/>
  <c r="D755" i="2"/>
  <c r="D843" i="2"/>
  <c r="D891" i="2"/>
  <c r="D952" i="2"/>
  <c r="G243" i="2"/>
  <c r="D51" i="2"/>
  <c r="D123" i="2"/>
  <c r="D195" i="2"/>
  <c r="D423" i="2"/>
  <c r="D495" i="2"/>
  <c r="D543" i="2"/>
  <c r="D579" i="2"/>
  <c r="D615" i="2"/>
  <c r="D699" i="2"/>
  <c r="D735" i="2"/>
  <c r="D771" i="2"/>
  <c r="D819" i="2"/>
  <c r="D752" i="2"/>
  <c r="D756" i="2"/>
  <c r="D855" i="2"/>
  <c r="D903" i="2"/>
  <c r="D964" i="2"/>
  <c r="G291" i="2"/>
  <c r="G339" i="2"/>
  <c r="G267" i="2"/>
  <c r="G315" i="2"/>
  <c r="G363" i="2"/>
  <c r="G231" i="2"/>
  <c r="G279" i="2"/>
  <c r="G327" i="2"/>
  <c r="G375" i="2"/>
  <c r="D63" i="2"/>
  <c r="D135" i="2"/>
  <c r="D435" i="2"/>
  <c r="D507" i="2"/>
  <c r="D591" i="2"/>
  <c r="D627" i="2"/>
  <c r="D663" i="2"/>
  <c r="D783" i="2"/>
  <c r="D749" i="2"/>
  <c r="D753" i="2"/>
  <c r="D867" i="2"/>
  <c r="D915" i="2"/>
  <c r="D976" i="2"/>
  <c r="D487" i="2"/>
  <c r="D491" i="2"/>
  <c r="H486" i="2"/>
  <c r="H462" i="2" s="1"/>
  <c r="H490" i="2"/>
  <c r="H466" i="2" s="1"/>
  <c r="D488" i="2"/>
  <c r="H488" i="2"/>
  <c r="H464" i="2" s="1"/>
  <c r="D485" i="2"/>
  <c r="D489" i="2"/>
  <c r="D493" i="2"/>
  <c r="D486" i="2"/>
  <c r="D490" i="2"/>
  <c r="G486" i="2"/>
  <c r="G462" i="2" s="1"/>
  <c r="G490" i="2"/>
  <c r="G466" i="2" s="1"/>
  <c r="G494" i="2"/>
  <c r="G470" i="2" s="1"/>
  <c r="H487" i="2"/>
  <c r="H463" i="2" s="1"/>
  <c r="H491" i="2"/>
  <c r="H467" i="2" s="1"/>
  <c r="D492" i="2"/>
  <c r="H485" i="2"/>
  <c r="H489" i="2"/>
  <c r="H465" i="2" s="1"/>
  <c r="H9" i="2" s="1"/>
  <c r="H493" i="2"/>
  <c r="H469" i="2" s="1"/>
  <c r="D494" i="2"/>
  <c r="G485" i="2"/>
  <c r="G489" i="2"/>
  <c r="G465" i="2" s="1"/>
  <c r="H494" i="2"/>
  <c r="H470" i="2" s="1"/>
  <c r="G487" i="2"/>
  <c r="G463" i="2" s="1"/>
  <c r="G491" i="2"/>
  <c r="G467" i="2" s="1"/>
  <c r="H492" i="2"/>
  <c r="H468" i="2" s="1"/>
  <c r="G488" i="2"/>
  <c r="G464" i="2" s="1"/>
  <c r="G492" i="2"/>
  <c r="G468" i="2" s="1"/>
  <c r="G493" i="2"/>
  <c r="G469" i="2" s="1"/>
  <c r="D175" i="2"/>
  <c r="H176" i="2"/>
  <c r="D179" i="2"/>
  <c r="H174" i="2"/>
  <c r="H178" i="2"/>
  <c r="H182" i="2"/>
  <c r="H14" i="2" s="1"/>
  <c r="D176" i="2"/>
  <c r="D180" i="2"/>
  <c r="D388" i="2"/>
  <c r="H175" i="2"/>
  <c r="H179" i="2"/>
  <c r="G180" i="2"/>
  <c r="H173" i="2"/>
  <c r="H181" i="2"/>
  <c r="H13" i="2" s="1"/>
  <c r="H180" i="2"/>
  <c r="H556" i="2"/>
  <c r="H555" i="2" s="1"/>
  <c r="D556" i="2"/>
  <c r="D652" i="2"/>
  <c r="D16" i="2"/>
  <c r="D940" i="2"/>
  <c r="D177" i="2"/>
  <c r="D174" i="2"/>
  <c r="D178" i="2"/>
  <c r="G177" i="2"/>
  <c r="G181" i="2"/>
  <c r="D208" i="2"/>
  <c r="D712" i="2"/>
  <c r="D832" i="2"/>
  <c r="D181" i="2"/>
  <c r="G176" i="2"/>
  <c r="D182" i="2"/>
  <c r="G175" i="2"/>
  <c r="G179" i="2"/>
  <c r="D604" i="2"/>
  <c r="D173" i="2"/>
  <c r="H652" i="2"/>
  <c r="H651" i="2" s="1"/>
  <c r="H832" i="2"/>
  <c r="H831" i="2" s="1"/>
  <c r="G174" i="2"/>
  <c r="G178" i="2"/>
  <c r="G182" i="2"/>
  <c r="G940" i="2"/>
  <c r="G939" i="2" s="1"/>
  <c r="H208" i="2"/>
  <c r="H207" i="2" s="1"/>
  <c r="H749" i="2"/>
  <c r="H748" i="2" s="1"/>
  <c r="H747" i="2" s="1"/>
  <c r="H40" i="2"/>
  <c r="H39" i="2" s="1"/>
  <c r="H388" i="2"/>
  <c r="H387" i="2" s="1"/>
  <c r="H712" i="2"/>
  <c r="H711" i="2" s="1"/>
  <c r="H940" i="2"/>
  <c r="H939" i="2" s="1"/>
  <c r="G712" i="2"/>
  <c r="G711" i="2" s="1"/>
  <c r="H604" i="2"/>
  <c r="H603" i="2" s="1"/>
  <c r="G388" i="2"/>
  <c r="G387" i="2" s="1"/>
  <c r="G652" i="2"/>
  <c r="G651" i="2" s="1"/>
  <c r="G208" i="2"/>
  <c r="G207" i="2" s="1"/>
  <c r="G173" i="2"/>
  <c r="G556" i="2"/>
  <c r="G555" i="2" s="1"/>
  <c r="G832" i="2"/>
  <c r="G831" i="2" s="1"/>
  <c r="G749" i="2"/>
  <c r="G748" i="2" s="1"/>
  <c r="G747" i="2" s="1"/>
  <c r="G40" i="2"/>
  <c r="G39" i="2" s="1"/>
  <c r="G604" i="2"/>
  <c r="G603" i="2" s="1"/>
  <c r="D748" i="2" l="1"/>
  <c r="D603" i="2"/>
  <c r="D711" i="2"/>
  <c r="D15" i="2"/>
  <c r="D468" i="2"/>
  <c r="D464" i="2"/>
  <c r="D463" i="2"/>
  <c r="D747" i="2"/>
  <c r="D207" i="2"/>
  <c r="D651" i="2"/>
  <c r="D465" i="2"/>
  <c r="D461" i="2"/>
  <c r="D555" i="2"/>
  <c r="D387" i="2"/>
  <c r="D7" i="2"/>
  <c r="D466" i="2"/>
  <c r="G10" i="2"/>
  <c r="D831" i="2"/>
  <c r="D939" i="2"/>
  <c r="D462" i="2"/>
  <c r="D467" i="2"/>
  <c r="D470" i="2"/>
  <c r="D469" i="2"/>
  <c r="D14" i="2"/>
  <c r="G6" i="2"/>
  <c r="G8" i="2"/>
  <c r="H8" i="2"/>
  <c r="G9" i="2"/>
  <c r="H12" i="2"/>
  <c r="D8" i="2"/>
  <c r="H7" i="2"/>
  <c r="H6" i="2"/>
  <c r="H11" i="2"/>
  <c r="G11" i="2"/>
  <c r="G14" i="2"/>
  <c r="G7" i="2"/>
  <c r="G13" i="2"/>
  <c r="H10" i="2"/>
  <c r="G12" i="2"/>
  <c r="H461" i="2"/>
  <c r="H5" i="2" s="1"/>
  <c r="G461" i="2"/>
  <c r="G5" i="2" s="1"/>
  <c r="H172" i="2"/>
  <c r="H171" i="2" s="1"/>
  <c r="H484" i="2"/>
  <c r="H483" i="2" s="1"/>
  <c r="D484" i="2"/>
  <c r="D172" i="2"/>
  <c r="G172" i="2"/>
  <c r="G171" i="2" s="1"/>
  <c r="H16" i="2"/>
  <c r="G484" i="2"/>
  <c r="G483" i="2" s="1"/>
  <c r="G16" i="2"/>
  <c r="G15" i="2" s="1"/>
  <c r="D6" i="2" l="1"/>
  <c r="D10" i="2"/>
  <c r="D5" i="2"/>
  <c r="D9" i="2"/>
  <c r="D13" i="2"/>
  <c r="D12" i="2"/>
  <c r="D460" i="2"/>
  <c r="D459" i="2" s="1"/>
  <c r="D483" i="2"/>
  <c r="D171" i="2"/>
  <c r="D11" i="2"/>
  <c r="H15" i="2"/>
  <c r="H4" i="2"/>
  <c r="H460" i="2"/>
  <c r="H459" i="2" s="1"/>
  <c r="G460" i="2"/>
  <c r="G459" i="2" s="1"/>
  <c r="G4" i="2"/>
  <c r="G3" i="2" s="1"/>
  <c r="D4" i="2" l="1"/>
  <c r="D3" i="2" s="1"/>
  <c r="H3" i="2"/>
  <c r="J940" i="2" l="1"/>
  <c r="J64" i="2"/>
  <c r="J100" i="2"/>
  <c r="J112" i="2"/>
  <c r="J124" i="2"/>
  <c r="J136" i="2"/>
  <c r="J148" i="2"/>
  <c r="J184" i="2"/>
  <c r="J196" i="2"/>
  <c r="J220" i="2"/>
  <c r="J232" i="2"/>
  <c r="J244" i="2"/>
  <c r="J256" i="2"/>
  <c r="J268" i="2"/>
  <c r="J280" i="2"/>
  <c r="J292" i="2"/>
  <c r="J304" i="2"/>
  <c r="J316" i="2"/>
  <c r="J328" i="2"/>
  <c r="J340" i="2"/>
  <c r="J352" i="2"/>
  <c r="J364" i="2"/>
  <c r="J376" i="2"/>
  <c r="J400" i="2"/>
  <c r="J412" i="2"/>
  <c r="J424" i="2"/>
  <c r="J436" i="2"/>
  <c r="J448" i="2"/>
  <c r="J472" i="2"/>
  <c r="J496" i="2"/>
  <c r="J508" i="2"/>
  <c r="J520" i="2"/>
  <c r="J532" i="2"/>
  <c r="J544" i="2"/>
  <c r="J568" i="2"/>
  <c r="J580" i="2"/>
  <c r="J592" i="2"/>
  <c r="J616" i="2"/>
  <c r="J628" i="2"/>
  <c r="J640" i="2"/>
  <c r="J664" i="2"/>
  <c r="J676" i="2"/>
  <c r="J688" i="2"/>
  <c r="J700" i="2"/>
  <c r="J724" i="2"/>
  <c r="J736" i="2"/>
  <c r="J760" i="2"/>
  <c r="J772" i="2"/>
  <c r="J784" i="2"/>
  <c r="J796" i="2"/>
  <c r="J808" i="2"/>
  <c r="J820" i="2"/>
  <c r="J844" i="2"/>
  <c r="J856" i="2"/>
  <c r="J868" i="2"/>
  <c r="J880" i="2"/>
  <c r="J892" i="2"/>
  <c r="J904" i="2"/>
  <c r="J916" i="2"/>
  <c r="J928" i="2"/>
  <c r="J953" i="2"/>
  <c r="J965" i="2"/>
  <c r="J977" i="2"/>
  <c r="J989" i="2"/>
  <c r="M996" i="2"/>
  <c r="K983" i="2"/>
  <c r="A983" i="2" s="1"/>
  <c r="K979" i="2"/>
  <c r="A979" i="2" s="1"/>
  <c r="K971" i="2"/>
  <c r="A971" i="2" s="1"/>
  <c r="K936" i="2"/>
  <c r="A936" i="2" s="1"/>
  <c r="K935" i="2"/>
  <c r="A935" i="2" s="1"/>
  <c r="K930" i="2"/>
  <c r="A930" i="2" s="1"/>
  <c r="K923" i="2"/>
  <c r="A923" i="2" s="1"/>
  <c r="K918" i="2"/>
  <c r="A918" i="2" s="1"/>
  <c r="K598" i="2"/>
  <c r="A598" i="2" s="1"/>
  <c r="K456" i="2"/>
  <c r="A456" i="2" s="1"/>
  <c r="K455" i="2"/>
  <c r="A455" i="2" s="1"/>
  <c r="K454" i="2"/>
  <c r="A454" i="2" s="1"/>
  <c r="K450" i="2"/>
  <c r="A450" i="2" s="1"/>
  <c r="K222" i="2"/>
  <c r="A222" i="2" s="1"/>
  <c r="K203" i="2"/>
  <c r="A203" i="2" s="1"/>
  <c r="K191" i="2"/>
  <c r="A191" i="2" s="1"/>
  <c r="K189" i="2"/>
  <c r="A189" i="2" s="1"/>
  <c r="K144" i="2"/>
  <c r="A144" i="2" s="1"/>
  <c r="K143" i="2"/>
  <c r="A143" i="2" s="1"/>
  <c r="K142" i="2"/>
  <c r="A142" i="2" s="1"/>
  <c r="K138" i="2"/>
  <c r="A138" i="2" s="1"/>
  <c r="K137" i="2"/>
  <c r="A137" i="2" s="1"/>
  <c r="K120" i="2"/>
  <c r="A120" i="2" s="1"/>
  <c r="K117" i="2"/>
  <c r="A117" i="2" s="1"/>
  <c r="K107" i="2"/>
  <c r="A107" i="2" s="1"/>
  <c r="K102" i="2"/>
  <c r="A102" i="2" s="1"/>
  <c r="K66" i="2"/>
  <c r="A66" i="2" s="1"/>
  <c r="K60" i="2"/>
  <c r="A60" i="2" s="1"/>
  <c r="K59" i="2"/>
  <c r="A59" i="2" s="1"/>
  <c r="K58" i="2"/>
  <c r="A58" i="2" s="1"/>
  <c r="K54" i="2"/>
  <c r="A54" i="2" s="1"/>
  <c r="K36" i="2"/>
  <c r="A36" i="2" s="1"/>
  <c r="K35" i="2"/>
  <c r="A35" i="2" s="1"/>
  <c r="K34" i="2"/>
  <c r="A34" i="2" s="1"/>
  <c r="K33" i="2"/>
  <c r="A33" i="2" s="1"/>
  <c r="K30" i="2"/>
  <c r="A30" i="2" s="1"/>
  <c r="K29" i="2"/>
  <c r="A29" i="2" s="1"/>
  <c r="K155" i="2"/>
  <c r="A155" i="2" s="1"/>
  <c r="K863" i="2"/>
  <c r="A863" i="2" s="1"/>
  <c r="K42" i="2" l="1"/>
  <c r="A42" i="2" s="1"/>
  <c r="J976" i="2"/>
  <c r="J915" i="2"/>
  <c r="J867" i="2"/>
  <c r="J807" i="2"/>
  <c r="J759" i="2"/>
  <c r="J687" i="2"/>
  <c r="J627" i="2"/>
  <c r="J567" i="2"/>
  <c r="J507" i="2"/>
  <c r="J435" i="2"/>
  <c r="J375" i="2"/>
  <c r="J327" i="2"/>
  <c r="J279" i="2"/>
  <c r="J231" i="2"/>
  <c r="J147" i="2"/>
  <c r="J99" i="2"/>
  <c r="J964" i="2"/>
  <c r="J903" i="2"/>
  <c r="J855" i="2"/>
  <c r="J795" i="2"/>
  <c r="J735" i="2"/>
  <c r="J675" i="2"/>
  <c r="J615" i="2"/>
  <c r="J543" i="2"/>
  <c r="J495" i="2"/>
  <c r="J423" i="2"/>
  <c r="J363" i="2"/>
  <c r="J315" i="2"/>
  <c r="J267" i="2"/>
  <c r="J219" i="2"/>
  <c r="J135" i="2"/>
  <c r="J63" i="2"/>
  <c r="J952" i="2"/>
  <c r="J891" i="2"/>
  <c r="J843" i="2"/>
  <c r="J783" i="2"/>
  <c r="J723" i="2"/>
  <c r="J663" i="2"/>
  <c r="J591" i="2"/>
  <c r="J531" i="2"/>
  <c r="J471" i="2"/>
  <c r="J411" i="2"/>
  <c r="J351" i="2"/>
  <c r="J303" i="2"/>
  <c r="J255" i="2"/>
  <c r="J195" i="2"/>
  <c r="J123" i="2"/>
  <c r="J939" i="2"/>
  <c r="J988" i="2"/>
  <c r="J927" i="2"/>
  <c r="J879" i="2"/>
  <c r="J819" i="2"/>
  <c r="J771" i="2"/>
  <c r="J699" i="2"/>
  <c r="J639" i="2"/>
  <c r="J579" i="2"/>
  <c r="J519" i="2"/>
  <c r="J447" i="2"/>
  <c r="J399" i="2"/>
  <c r="J339" i="2"/>
  <c r="J291" i="2"/>
  <c r="J243" i="2"/>
  <c r="J183" i="2"/>
  <c r="J111" i="2"/>
  <c r="M189" i="2"/>
  <c r="M155" i="2"/>
  <c r="M58" i="2"/>
  <c r="M102" i="2"/>
  <c r="M137" i="2"/>
  <c r="M144" i="2"/>
  <c r="M222" i="2"/>
  <c r="M456" i="2"/>
  <c r="M930" i="2"/>
  <c r="M971" i="2"/>
  <c r="M138" i="2"/>
  <c r="M935" i="2"/>
  <c r="M59" i="2"/>
  <c r="M450" i="2"/>
  <c r="M979" i="2"/>
  <c r="M191" i="2"/>
  <c r="M983" i="2"/>
  <c r="M107" i="2"/>
  <c r="M598" i="2"/>
  <c r="M60" i="2"/>
  <c r="M117" i="2"/>
  <c r="M142" i="2"/>
  <c r="M454" i="2"/>
  <c r="M918" i="2"/>
  <c r="M936" i="2"/>
  <c r="M863" i="2"/>
  <c r="M54" i="2"/>
  <c r="M66" i="2"/>
  <c r="M120" i="2"/>
  <c r="M143" i="2"/>
  <c r="M203" i="2"/>
  <c r="M455" i="2"/>
  <c r="M923" i="2"/>
  <c r="M36" i="2"/>
  <c r="M33" i="2"/>
  <c r="M29" i="2"/>
  <c r="M35" i="2"/>
  <c r="M34" i="2"/>
  <c r="M30" i="2"/>
  <c r="L35" i="2"/>
  <c r="L117" i="2"/>
  <c r="L29" i="2"/>
  <c r="L33" i="2"/>
  <c r="K37" i="2"/>
  <c r="A37" i="2" s="1"/>
  <c r="L107" i="2"/>
  <c r="K115" i="2"/>
  <c r="A115" i="2" s="1"/>
  <c r="K121" i="2"/>
  <c r="A121" i="2" s="1"/>
  <c r="L143" i="2"/>
  <c r="K500" i="2"/>
  <c r="A500" i="2" s="1"/>
  <c r="K504" i="2"/>
  <c r="A504" i="2" s="1"/>
  <c r="K511" i="2"/>
  <c r="A511" i="2" s="1"/>
  <c r="K517" i="2"/>
  <c r="A517" i="2" s="1"/>
  <c r="K524" i="2"/>
  <c r="A524" i="2" s="1"/>
  <c r="K528" i="2"/>
  <c r="A528" i="2" s="1"/>
  <c r="K535" i="2"/>
  <c r="A535" i="2" s="1"/>
  <c r="K539" i="2"/>
  <c r="A539" i="2" s="1"/>
  <c r="K545" i="2"/>
  <c r="A545" i="2" s="1"/>
  <c r="K550" i="2"/>
  <c r="A550" i="2" s="1"/>
  <c r="K554" i="2"/>
  <c r="A554" i="2" s="1"/>
  <c r="K583" i="2"/>
  <c r="A583" i="2" s="1"/>
  <c r="K587" i="2"/>
  <c r="A587" i="2" s="1"/>
  <c r="K593" i="2"/>
  <c r="A593" i="2" s="1"/>
  <c r="L598" i="2"/>
  <c r="K602" i="2"/>
  <c r="A602" i="2" s="1"/>
  <c r="K632" i="2"/>
  <c r="A632" i="2" s="1"/>
  <c r="K636" i="2"/>
  <c r="A636" i="2" s="1"/>
  <c r="K643" i="2"/>
  <c r="A643" i="2" s="1"/>
  <c r="K647" i="2"/>
  <c r="A647" i="2" s="1"/>
  <c r="K677" i="2"/>
  <c r="A677" i="2" s="1"/>
  <c r="K683" i="2"/>
  <c r="A683" i="2" s="1"/>
  <c r="K701" i="2"/>
  <c r="A701" i="2" s="1"/>
  <c r="K706" i="2"/>
  <c r="A706" i="2" s="1"/>
  <c r="K710" i="2"/>
  <c r="A710" i="2" s="1"/>
  <c r="K741" i="2"/>
  <c r="A741" i="2" s="1"/>
  <c r="K745" i="2"/>
  <c r="A745" i="2" s="1"/>
  <c r="K917" i="2"/>
  <c r="A917" i="2" s="1"/>
  <c r="K921" i="2"/>
  <c r="A921" i="2" s="1"/>
  <c r="K925" i="2"/>
  <c r="A925" i="2" s="1"/>
  <c r="K929" i="2"/>
  <c r="A929" i="2" s="1"/>
  <c r="K933" i="2"/>
  <c r="A933" i="2" s="1"/>
  <c r="K937" i="2"/>
  <c r="A937" i="2" s="1"/>
  <c r="K955" i="2"/>
  <c r="A955" i="2" s="1"/>
  <c r="K959" i="2"/>
  <c r="A959" i="2" s="1"/>
  <c r="K963" i="2"/>
  <c r="A963" i="2" s="1"/>
  <c r="K981" i="2"/>
  <c r="A981" i="2" s="1"/>
  <c r="K985" i="2"/>
  <c r="A985" i="2" s="1"/>
  <c r="L30" i="2"/>
  <c r="K116" i="2"/>
  <c r="A116" i="2" s="1"/>
  <c r="K122" i="2"/>
  <c r="A122" i="2" s="1"/>
  <c r="L144" i="2"/>
  <c r="L189" i="2"/>
  <c r="L450" i="2"/>
  <c r="L454" i="2"/>
  <c r="K501" i="2"/>
  <c r="A501" i="2" s="1"/>
  <c r="K505" i="2"/>
  <c r="A505" i="2" s="1"/>
  <c r="K512" i="2"/>
  <c r="A512" i="2" s="1"/>
  <c r="K518" i="2"/>
  <c r="A518" i="2" s="1"/>
  <c r="K525" i="2"/>
  <c r="A525" i="2" s="1"/>
  <c r="K529" i="2"/>
  <c r="A529" i="2" s="1"/>
  <c r="K536" i="2"/>
  <c r="A536" i="2" s="1"/>
  <c r="K540" i="2"/>
  <c r="A540" i="2" s="1"/>
  <c r="K547" i="2"/>
  <c r="A547" i="2" s="1"/>
  <c r="K551" i="2"/>
  <c r="A551" i="2" s="1"/>
  <c r="K584" i="2"/>
  <c r="A584" i="2" s="1"/>
  <c r="K588" i="2"/>
  <c r="A588" i="2" s="1"/>
  <c r="K595" i="2"/>
  <c r="A595" i="2" s="1"/>
  <c r="K599" i="2"/>
  <c r="A599" i="2" s="1"/>
  <c r="K633" i="2"/>
  <c r="A633" i="2" s="1"/>
  <c r="K637" i="2"/>
  <c r="A637" i="2" s="1"/>
  <c r="K644" i="2"/>
  <c r="A644" i="2" s="1"/>
  <c r="K648" i="2"/>
  <c r="A648" i="2" s="1"/>
  <c r="K679" i="2"/>
  <c r="A679" i="2" s="1"/>
  <c r="K684" i="2"/>
  <c r="A684" i="2" s="1"/>
  <c r="K703" i="2"/>
  <c r="A703" i="2" s="1"/>
  <c r="K707" i="2"/>
  <c r="A707" i="2" s="1"/>
  <c r="K737" i="2"/>
  <c r="A737" i="2" s="1"/>
  <c r="K742" i="2"/>
  <c r="A742" i="2" s="1"/>
  <c r="K746" i="2"/>
  <c r="A746" i="2" s="1"/>
  <c r="L918" i="2"/>
  <c r="K922" i="2"/>
  <c r="A922" i="2" s="1"/>
  <c r="K926" i="2"/>
  <c r="A926" i="2" s="1"/>
  <c r="L930" i="2"/>
  <c r="K934" i="2"/>
  <c r="A934" i="2" s="1"/>
  <c r="K938" i="2"/>
  <c r="A938" i="2" s="1"/>
  <c r="K956" i="2"/>
  <c r="A956" i="2" s="1"/>
  <c r="K960" i="2"/>
  <c r="A960" i="2" s="1"/>
  <c r="K978" i="2"/>
  <c r="A978" i="2" s="1"/>
  <c r="K982" i="2"/>
  <c r="A982" i="2" s="1"/>
  <c r="K986" i="2"/>
  <c r="A986" i="2" s="1"/>
  <c r="L191" i="2"/>
  <c r="L203" i="2"/>
  <c r="L455" i="2"/>
  <c r="K497" i="2"/>
  <c r="A497" i="2" s="1"/>
  <c r="K502" i="2"/>
  <c r="A502" i="2" s="1"/>
  <c r="K506" i="2"/>
  <c r="A506" i="2" s="1"/>
  <c r="K513" i="2"/>
  <c r="A513" i="2" s="1"/>
  <c r="K521" i="2"/>
  <c r="A521" i="2" s="1"/>
  <c r="K526" i="2"/>
  <c r="A526" i="2" s="1"/>
  <c r="K530" i="2"/>
  <c r="A530" i="2" s="1"/>
  <c r="K537" i="2"/>
  <c r="A537" i="2" s="1"/>
  <c r="K541" i="2"/>
  <c r="A541" i="2" s="1"/>
  <c r="K548" i="2"/>
  <c r="A548" i="2" s="1"/>
  <c r="K552" i="2"/>
  <c r="A552" i="2" s="1"/>
  <c r="K585" i="2"/>
  <c r="A585" i="2" s="1"/>
  <c r="K589" i="2"/>
  <c r="A589" i="2" s="1"/>
  <c r="K596" i="2"/>
  <c r="A596" i="2" s="1"/>
  <c r="K600" i="2"/>
  <c r="A600" i="2" s="1"/>
  <c r="K629" i="2"/>
  <c r="A629" i="2" s="1"/>
  <c r="K634" i="2"/>
  <c r="A634" i="2" s="1"/>
  <c r="K638" i="2"/>
  <c r="A638" i="2" s="1"/>
  <c r="K645" i="2"/>
  <c r="A645" i="2" s="1"/>
  <c r="K649" i="2"/>
  <c r="A649" i="2" s="1"/>
  <c r="K680" i="2"/>
  <c r="A680" i="2" s="1"/>
  <c r="K685" i="2"/>
  <c r="A685" i="2" s="1"/>
  <c r="K704" i="2"/>
  <c r="A704" i="2" s="1"/>
  <c r="K708" i="2"/>
  <c r="A708" i="2" s="1"/>
  <c r="K739" i="2"/>
  <c r="A739" i="2" s="1"/>
  <c r="K743" i="2"/>
  <c r="A743" i="2" s="1"/>
  <c r="K919" i="2"/>
  <c r="A919" i="2" s="1"/>
  <c r="L923" i="2"/>
  <c r="K931" i="2"/>
  <c r="A931" i="2" s="1"/>
  <c r="L935" i="2"/>
  <c r="K957" i="2"/>
  <c r="A957" i="2" s="1"/>
  <c r="K961" i="2"/>
  <c r="A961" i="2" s="1"/>
  <c r="L979" i="2"/>
  <c r="L983" i="2"/>
  <c r="K987" i="2"/>
  <c r="A987" i="2" s="1"/>
  <c r="L34" i="2"/>
  <c r="K38" i="2"/>
  <c r="A38" i="2" s="1"/>
  <c r="L66" i="2"/>
  <c r="K31" i="2"/>
  <c r="A31" i="2" s="1"/>
  <c r="L137" i="2"/>
  <c r="L155" i="2"/>
  <c r="K32" i="2"/>
  <c r="A32" i="2" s="1"/>
  <c r="L36" i="2"/>
  <c r="L102" i="2"/>
  <c r="L120" i="2"/>
  <c r="L138" i="2"/>
  <c r="L456" i="2"/>
  <c r="K499" i="2"/>
  <c r="A499" i="2" s="1"/>
  <c r="K503" i="2"/>
  <c r="A503" i="2" s="1"/>
  <c r="K509" i="2"/>
  <c r="A509" i="2" s="1"/>
  <c r="K515" i="2"/>
  <c r="A515" i="2" s="1"/>
  <c r="K523" i="2"/>
  <c r="A523" i="2" s="1"/>
  <c r="K527" i="2"/>
  <c r="A527" i="2" s="1"/>
  <c r="K533" i="2"/>
  <c r="A533" i="2" s="1"/>
  <c r="K538" i="2"/>
  <c r="A538" i="2" s="1"/>
  <c r="K542" i="2"/>
  <c r="A542" i="2" s="1"/>
  <c r="K549" i="2"/>
  <c r="A549" i="2" s="1"/>
  <c r="K553" i="2"/>
  <c r="A553" i="2" s="1"/>
  <c r="K581" i="2"/>
  <c r="A581" i="2" s="1"/>
  <c r="K586" i="2"/>
  <c r="A586" i="2" s="1"/>
  <c r="K590" i="2"/>
  <c r="A590" i="2" s="1"/>
  <c r="K597" i="2"/>
  <c r="A597" i="2" s="1"/>
  <c r="K601" i="2"/>
  <c r="A601" i="2" s="1"/>
  <c r="K631" i="2"/>
  <c r="A631" i="2" s="1"/>
  <c r="K635" i="2"/>
  <c r="A635" i="2" s="1"/>
  <c r="K641" i="2"/>
  <c r="A641" i="2" s="1"/>
  <c r="K646" i="2"/>
  <c r="A646" i="2" s="1"/>
  <c r="K650" i="2"/>
  <c r="A650" i="2" s="1"/>
  <c r="K681" i="2"/>
  <c r="A681" i="2" s="1"/>
  <c r="K686" i="2"/>
  <c r="A686" i="2" s="1"/>
  <c r="K705" i="2"/>
  <c r="A705" i="2" s="1"/>
  <c r="K709" i="2"/>
  <c r="A709" i="2" s="1"/>
  <c r="K740" i="2"/>
  <c r="A740" i="2" s="1"/>
  <c r="K744" i="2"/>
  <c r="A744" i="2" s="1"/>
  <c r="K920" i="2"/>
  <c r="A920" i="2" s="1"/>
  <c r="K924" i="2"/>
  <c r="A924" i="2" s="1"/>
  <c r="K932" i="2"/>
  <c r="A932" i="2" s="1"/>
  <c r="L936" i="2"/>
  <c r="K954" i="2"/>
  <c r="A954" i="2" s="1"/>
  <c r="K958" i="2"/>
  <c r="A958" i="2" s="1"/>
  <c r="K962" i="2"/>
  <c r="A962" i="2" s="1"/>
  <c r="K980" i="2"/>
  <c r="A980" i="2" s="1"/>
  <c r="K984" i="2"/>
  <c r="A984" i="2" s="1"/>
  <c r="K185" i="2"/>
  <c r="A185" i="2" s="1"/>
  <c r="K194" i="2"/>
  <c r="A194" i="2" s="1"/>
  <c r="K206" i="2"/>
  <c r="A206" i="2" s="1"/>
  <c r="K229" i="2"/>
  <c r="A229" i="2" s="1"/>
  <c r="K235" i="2"/>
  <c r="A235" i="2" s="1"/>
  <c r="K246" i="2"/>
  <c r="A246" i="2" s="1"/>
  <c r="K261" i="2"/>
  <c r="A261" i="2" s="1"/>
  <c r="K272" i="2"/>
  <c r="A272" i="2" s="1"/>
  <c r="K283" i="2"/>
  <c r="A283" i="2" s="1"/>
  <c r="K294" i="2"/>
  <c r="A294" i="2" s="1"/>
  <c r="K305" i="2"/>
  <c r="A305" i="2" s="1"/>
  <c r="K314" i="2"/>
  <c r="A314" i="2" s="1"/>
  <c r="K325" i="2"/>
  <c r="A325" i="2" s="1"/>
  <c r="K331" i="2"/>
  <c r="A331" i="2" s="1"/>
  <c r="K343" i="2"/>
  <c r="A343" i="2" s="1"/>
  <c r="K353" i="2"/>
  <c r="A353" i="2" s="1"/>
  <c r="K362" i="2"/>
  <c r="A362" i="2" s="1"/>
  <c r="K379" i="2"/>
  <c r="A379" i="2" s="1"/>
  <c r="K402" i="2"/>
  <c r="A402" i="2" s="1"/>
  <c r="K413" i="2"/>
  <c r="A413" i="2" s="1"/>
  <c r="K417" i="2"/>
  <c r="A417" i="2" s="1"/>
  <c r="K428" i="2"/>
  <c r="A428" i="2" s="1"/>
  <c r="K482" i="2"/>
  <c r="A482" i="2" s="1"/>
  <c r="K572" i="2"/>
  <c r="A572" i="2" s="1"/>
  <c r="K617" i="2"/>
  <c r="A617" i="2" s="1"/>
  <c r="K626" i="2"/>
  <c r="A626" i="2" s="1"/>
  <c r="K672" i="2"/>
  <c r="A672" i="2" s="1"/>
  <c r="K691" i="2"/>
  <c r="A691" i="2" s="1"/>
  <c r="K725" i="2"/>
  <c r="A725" i="2" s="1"/>
  <c r="K769" i="2"/>
  <c r="A769" i="2" s="1"/>
  <c r="K781" i="2"/>
  <c r="A781" i="2" s="1"/>
  <c r="K792" i="2"/>
  <c r="A792" i="2" s="1"/>
  <c r="K811" i="2"/>
  <c r="A811" i="2" s="1"/>
  <c r="K823" i="2"/>
  <c r="A823" i="2" s="1"/>
  <c r="K846" i="2"/>
  <c r="A846" i="2" s="1"/>
  <c r="K877" i="2"/>
  <c r="A877" i="2" s="1"/>
  <c r="K889" i="2"/>
  <c r="A889" i="2" s="1"/>
  <c r="K900" i="2"/>
  <c r="A900" i="2" s="1"/>
  <c r="K907" i="2"/>
  <c r="A907" i="2" s="1"/>
  <c r="K966" i="2"/>
  <c r="A966" i="2" s="1"/>
  <c r="M993" i="2"/>
  <c r="K295" i="2"/>
  <c r="A295" i="2" s="1"/>
  <c r="K300" i="2"/>
  <c r="A300" i="2" s="1"/>
  <c r="K306" i="2"/>
  <c r="A306" i="2" s="1"/>
  <c r="K311" i="2"/>
  <c r="A311" i="2" s="1"/>
  <c r="K317" i="2"/>
  <c r="A317" i="2" s="1"/>
  <c r="K321" i="2"/>
  <c r="A321" i="2" s="1"/>
  <c r="K326" i="2"/>
  <c r="A326" i="2" s="1"/>
  <c r="K332" i="2"/>
  <c r="A332" i="2" s="1"/>
  <c r="K337" i="2"/>
  <c r="A337" i="2" s="1"/>
  <c r="K344" i="2"/>
  <c r="A344" i="2" s="1"/>
  <c r="K348" i="2"/>
  <c r="A348" i="2" s="1"/>
  <c r="K354" i="2"/>
  <c r="A354" i="2" s="1"/>
  <c r="K359" i="2"/>
  <c r="A359" i="2" s="1"/>
  <c r="K365" i="2"/>
  <c r="A365" i="2" s="1"/>
  <c r="K369" i="2"/>
  <c r="A369" i="2" s="1"/>
  <c r="K374" i="2"/>
  <c r="A374" i="2" s="1"/>
  <c r="K380" i="2"/>
  <c r="A380" i="2" s="1"/>
  <c r="K385" i="2"/>
  <c r="A385" i="2" s="1"/>
  <c r="K403" i="2"/>
  <c r="A403" i="2" s="1"/>
  <c r="K408" i="2"/>
  <c r="A408" i="2" s="1"/>
  <c r="K414" i="2"/>
  <c r="A414" i="2" s="1"/>
  <c r="K419" i="2"/>
  <c r="A419" i="2" s="1"/>
  <c r="K425" i="2"/>
  <c r="A425" i="2" s="1"/>
  <c r="K429" i="2"/>
  <c r="A429" i="2" s="1"/>
  <c r="K434" i="2"/>
  <c r="A434" i="2" s="1"/>
  <c r="K440" i="2"/>
  <c r="A440" i="2" s="1"/>
  <c r="K445" i="2"/>
  <c r="A445" i="2" s="1"/>
  <c r="K473" i="2"/>
  <c r="A473" i="2" s="1"/>
  <c r="K479" i="2"/>
  <c r="A479" i="2" s="1"/>
  <c r="K569" i="2"/>
  <c r="A569" i="2" s="1"/>
  <c r="K573" i="2"/>
  <c r="A573" i="2" s="1"/>
  <c r="K578" i="2"/>
  <c r="A578" i="2" s="1"/>
  <c r="K618" i="2"/>
  <c r="A618" i="2" s="1"/>
  <c r="K623" i="2"/>
  <c r="A623" i="2" s="1"/>
  <c r="K668" i="2"/>
  <c r="A668" i="2" s="1"/>
  <c r="K673" i="2"/>
  <c r="A673" i="2" s="1"/>
  <c r="K692" i="2"/>
  <c r="A692" i="2" s="1"/>
  <c r="K697" i="2"/>
  <c r="A697" i="2" s="1"/>
  <c r="K727" i="2"/>
  <c r="A727" i="2" s="1"/>
  <c r="K732" i="2"/>
  <c r="A732" i="2" s="1"/>
  <c r="K761" i="2"/>
  <c r="A761" i="2" s="1"/>
  <c r="K765" i="2"/>
  <c r="A765" i="2" s="1"/>
  <c r="K770" i="2"/>
  <c r="A770" i="2" s="1"/>
  <c r="K777" i="2"/>
  <c r="A777" i="2" s="1"/>
  <c r="K782" i="2"/>
  <c r="A782" i="2" s="1"/>
  <c r="K788" i="2"/>
  <c r="A788" i="2" s="1"/>
  <c r="K793" i="2"/>
  <c r="A793" i="2" s="1"/>
  <c r="K800" i="2"/>
  <c r="A800" i="2" s="1"/>
  <c r="K805" i="2"/>
  <c r="A805" i="2" s="1"/>
  <c r="K812" i="2"/>
  <c r="A812" i="2" s="1"/>
  <c r="K817" i="2"/>
  <c r="A817" i="2" s="1"/>
  <c r="K824" i="2"/>
  <c r="A824" i="2" s="1"/>
  <c r="K829" i="2"/>
  <c r="A829" i="2" s="1"/>
  <c r="K847" i="2"/>
  <c r="A847" i="2" s="1"/>
  <c r="K852" i="2"/>
  <c r="A852" i="2" s="1"/>
  <c r="K873" i="2"/>
  <c r="A873" i="2" s="1"/>
  <c r="K878" i="2"/>
  <c r="A878" i="2" s="1"/>
  <c r="K885" i="2"/>
  <c r="A885" i="2" s="1"/>
  <c r="K890" i="2"/>
  <c r="A890" i="2" s="1"/>
  <c r="K897" i="2"/>
  <c r="A897" i="2" s="1"/>
  <c r="K901" i="2"/>
  <c r="A901" i="2" s="1"/>
  <c r="K908" i="2"/>
  <c r="A908" i="2" s="1"/>
  <c r="K913" i="2"/>
  <c r="A913" i="2" s="1"/>
  <c r="K968" i="2"/>
  <c r="A968" i="2" s="1"/>
  <c r="K973" i="2"/>
  <c r="A973" i="2" s="1"/>
  <c r="M994" i="2"/>
  <c r="M998" i="2"/>
  <c r="K201" i="2"/>
  <c r="A201" i="2" s="1"/>
  <c r="K224" i="2"/>
  <c r="A224" i="2" s="1"/>
  <c r="K240" i="2"/>
  <c r="A240" i="2" s="1"/>
  <c r="K251" i="2"/>
  <c r="A251" i="2" s="1"/>
  <c r="K257" i="2"/>
  <c r="A257" i="2" s="1"/>
  <c r="K266" i="2"/>
  <c r="A266" i="2" s="1"/>
  <c r="K277" i="2"/>
  <c r="A277" i="2" s="1"/>
  <c r="K288" i="2"/>
  <c r="A288" i="2" s="1"/>
  <c r="K299" i="2"/>
  <c r="A299" i="2" s="1"/>
  <c r="K309" i="2"/>
  <c r="A309" i="2" s="1"/>
  <c r="K320" i="2"/>
  <c r="A320" i="2" s="1"/>
  <c r="K336" i="2"/>
  <c r="A336" i="2" s="1"/>
  <c r="K347" i="2"/>
  <c r="A347" i="2" s="1"/>
  <c r="K357" i="2"/>
  <c r="A357" i="2" s="1"/>
  <c r="K368" i="2"/>
  <c r="A368" i="2" s="1"/>
  <c r="K373" i="2"/>
  <c r="A373" i="2" s="1"/>
  <c r="K384" i="2"/>
  <c r="A384" i="2" s="1"/>
  <c r="K407" i="2"/>
  <c r="A407" i="2" s="1"/>
  <c r="K422" i="2"/>
  <c r="A422" i="2" s="1"/>
  <c r="K433" i="2"/>
  <c r="A433" i="2" s="1"/>
  <c r="K439" i="2"/>
  <c r="A439" i="2" s="1"/>
  <c r="K444" i="2"/>
  <c r="A444" i="2" s="1"/>
  <c r="K477" i="2"/>
  <c r="A477" i="2" s="1"/>
  <c r="K577" i="2"/>
  <c r="A577" i="2" s="1"/>
  <c r="K621" i="2"/>
  <c r="A621" i="2" s="1"/>
  <c r="K667" i="2"/>
  <c r="A667" i="2" s="1"/>
  <c r="K696" i="2"/>
  <c r="A696" i="2" s="1"/>
  <c r="K731" i="2"/>
  <c r="A731" i="2" s="1"/>
  <c r="K764" i="2"/>
  <c r="A764" i="2" s="1"/>
  <c r="K776" i="2"/>
  <c r="A776" i="2" s="1"/>
  <c r="K787" i="2"/>
  <c r="A787" i="2" s="1"/>
  <c r="K799" i="2"/>
  <c r="A799" i="2" s="1"/>
  <c r="K804" i="2"/>
  <c r="A804" i="2" s="1"/>
  <c r="K816" i="2"/>
  <c r="A816" i="2" s="1"/>
  <c r="K828" i="2"/>
  <c r="A828" i="2" s="1"/>
  <c r="K851" i="2"/>
  <c r="A851" i="2" s="1"/>
  <c r="K872" i="2"/>
  <c r="A872" i="2" s="1"/>
  <c r="K884" i="2"/>
  <c r="A884" i="2" s="1"/>
  <c r="K896" i="2"/>
  <c r="A896" i="2" s="1"/>
  <c r="K912" i="2"/>
  <c r="A912" i="2" s="1"/>
  <c r="L971" i="2"/>
  <c r="M997" i="2"/>
  <c r="K269" i="2"/>
  <c r="A269" i="2" s="1"/>
  <c r="K273" i="2"/>
  <c r="A273" i="2" s="1"/>
  <c r="K278" i="2"/>
  <c r="A278" i="2" s="1"/>
  <c r="K289" i="2"/>
  <c r="A289" i="2" s="1"/>
  <c r="L222" i="2"/>
  <c r="K233" i="2"/>
  <c r="A233" i="2" s="1"/>
  <c r="K242" i="2"/>
  <c r="A242" i="2" s="1"/>
  <c r="K259" i="2"/>
  <c r="A259" i="2" s="1"/>
  <c r="K270" i="2"/>
  <c r="A270" i="2" s="1"/>
  <c r="K281" i="2"/>
  <c r="A281" i="2" s="1"/>
  <c r="K290" i="2"/>
  <c r="A290" i="2" s="1"/>
  <c r="K301" i="2"/>
  <c r="A301" i="2" s="1"/>
  <c r="K312" i="2"/>
  <c r="A312" i="2" s="1"/>
  <c r="K323" i="2"/>
  <c r="A323" i="2" s="1"/>
  <c r="K333" i="2"/>
  <c r="A333" i="2" s="1"/>
  <c r="K349" i="2"/>
  <c r="A349" i="2" s="1"/>
  <c r="K360" i="2"/>
  <c r="A360" i="2" s="1"/>
  <c r="K371" i="2"/>
  <c r="A371" i="2" s="1"/>
  <c r="K386" i="2"/>
  <c r="A386" i="2" s="1"/>
  <c r="K420" i="2"/>
  <c r="A420" i="2" s="1"/>
  <c r="K480" i="2"/>
  <c r="A480" i="2" s="1"/>
  <c r="K570" i="2"/>
  <c r="A570" i="2" s="1"/>
  <c r="K575" i="2"/>
  <c r="A575" i="2" s="1"/>
  <c r="K698" i="2"/>
  <c r="A698" i="2" s="1"/>
  <c r="K762" i="2"/>
  <c r="A762" i="2" s="1"/>
  <c r="K773" i="2"/>
  <c r="A773" i="2" s="1"/>
  <c r="K785" i="2"/>
  <c r="A785" i="2" s="1"/>
  <c r="K794" i="2"/>
  <c r="A794" i="2" s="1"/>
  <c r="K813" i="2"/>
  <c r="A813" i="2" s="1"/>
  <c r="K825" i="2"/>
  <c r="A825" i="2" s="1"/>
  <c r="K848" i="2"/>
  <c r="A848" i="2" s="1"/>
  <c r="K875" i="2"/>
  <c r="A875" i="2" s="1"/>
  <c r="K887" i="2"/>
  <c r="A887" i="2" s="1"/>
  <c r="K902" i="2"/>
  <c r="A902" i="2" s="1"/>
  <c r="K969" i="2"/>
  <c r="A969" i="2" s="1"/>
  <c r="M999" i="2"/>
  <c r="K186" i="2"/>
  <c r="A186" i="2" s="1"/>
  <c r="K197" i="2"/>
  <c r="A197" i="2" s="1"/>
  <c r="K221" i="2"/>
  <c r="A221" i="2" s="1"/>
  <c r="K225" i="2"/>
  <c r="A225" i="2" s="1"/>
  <c r="K230" i="2"/>
  <c r="A230" i="2" s="1"/>
  <c r="K236" i="2"/>
  <c r="A236" i="2" s="1"/>
  <c r="K241" i="2"/>
  <c r="A241" i="2" s="1"/>
  <c r="K247" i="2"/>
  <c r="A247" i="2" s="1"/>
  <c r="K252" i="2"/>
  <c r="A252" i="2" s="1"/>
  <c r="K258" i="2"/>
  <c r="A258" i="2" s="1"/>
  <c r="K263" i="2"/>
  <c r="A263" i="2" s="1"/>
  <c r="K284" i="2"/>
  <c r="A284" i="2" s="1"/>
  <c r="K187" i="2"/>
  <c r="A187" i="2" s="1"/>
  <c r="K192" i="2"/>
  <c r="A192" i="2" s="1"/>
  <c r="K199" i="2"/>
  <c r="A199" i="2" s="1"/>
  <c r="K204" i="2"/>
  <c r="A204" i="2" s="1"/>
  <c r="K227" i="2"/>
  <c r="A227" i="2" s="1"/>
  <c r="K237" i="2"/>
  <c r="A237" i="2" s="1"/>
  <c r="K248" i="2"/>
  <c r="A248" i="2" s="1"/>
  <c r="K253" i="2"/>
  <c r="A253" i="2" s="1"/>
  <c r="K264" i="2"/>
  <c r="A264" i="2" s="1"/>
  <c r="K275" i="2"/>
  <c r="A275" i="2" s="1"/>
  <c r="K285" i="2"/>
  <c r="A285" i="2" s="1"/>
  <c r="K296" i="2"/>
  <c r="A296" i="2" s="1"/>
  <c r="K307" i="2"/>
  <c r="A307" i="2" s="1"/>
  <c r="K318" i="2"/>
  <c r="A318" i="2" s="1"/>
  <c r="K329" i="2"/>
  <c r="A329" i="2" s="1"/>
  <c r="K338" i="2"/>
  <c r="A338" i="2" s="1"/>
  <c r="K345" i="2"/>
  <c r="A345" i="2" s="1"/>
  <c r="K355" i="2"/>
  <c r="A355" i="2" s="1"/>
  <c r="K366" i="2"/>
  <c r="A366" i="2" s="1"/>
  <c r="K377" i="2"/>
  <c r="A377" i="2" s="1"/>
  <c r="K381" i="2"/>
  <c r="A381" i="2" s="1"/>
  <c r="K404" i="2"/>
  <c r="A404" i="2" s="1"/>
  <c r="K409" i="2"/>
  <c r="A409" i="2" s="1"/>
  <c r="K415" i="2"/>
  <c r="A415" i="2" s="1"/>
  <c r="K426" i="2"/>
  <c r="A426" i="2" s="1"/>
  <c r="K431" i="2"/>
  <c r="A431" i="2" s="1"/>
  <c r="K437" i="2"/>
  <c r="A437" i="2" s="1"/>
  <c r="K441" i="2"/>
  <c r="A441" i="2" s="1"/>
  <c r="K446" i="2"/>
  <c r="A446" i="2" s="1"/>
  <c r="K475" i="2"/>
  <c r="A475" i="2" s="1"/>
  <c r="K619" i="2"/>
  <c r="A619" i="2" s="1"/>
  <c r="K624" i="2"/>
  <c r="A624" i="2" s="1"/>
  <c r="K669" i="2"/>
  <c r="A669" i="2" s="1"/>
  <c r="K674" i="2"/>
  <c r="A674" i="2" s="1"/>
  <c r="K693" i="2"/>
  <c r="A693" i="2" s="1"/>
  <c r="K728" i="2"/>
  <c r="A728" i="2" s="1"/>
  <c r="K733" i="2"/>
  <c r="A733" i="2" s="1"/>
  <c r="K767" i="2"/>
  <c r="A767" i="2" s="1"/>
  <c r="K779" i="2"/>
  <c r="A779" i="2" s="1"/>
  <c r="K789" i="2"/>
  <c r="A789" i="2" s="1"/>
  <c r="K801" i="2"/>
  <c r="A801" i="2" s="1"/>
  <c r="K806" i="2"/>
  <c r="A806" i="2" s="1"/>
  <c r="K818" i="2"/>
  <c r="A818" i="2" s="1"/>
  <c r="K830" i="2"/>
  <c r="A830" i="2" s="1"/>
  <c r="K853" i="2"/>
  <c r="A853" i="2" s="1"/>
  <c r="K869" i="2"/>
  <c r="A869" i="2" s="1"/>
  <c r="K881" i="2"/>
  <c r="A881" i="2" s="1"/>
  <c r="K893" i="2"/>
  <c r="A893" i="2" s="1"/>
  <c r="K898" i="2"/>
  <c r="A898" i="2" s="1"/>
  <c r="K909" i="2"/>
  <c r="A909" i="2" s="1"/>
  <c r="K914" i="2"/>
  <c r="A914" i="2" s="1"/>
  <c r="K974" i="2"/>
  <c r="A974" i="2" s="1"/>
  <c r="M990" i="2"/>
  <c r="M995" i="2"/>
  <c r="K188" i="2"/>
  <c r="A188" i="2" s="1"/>
  <c r="K193" i="2"/>
  <c r="A193" i="2" s="1"/>
  <c r="K200" i="2"/>
  <c r="A200" i="2" s="1"/>
  <c r="K205" i="2"/>
  <c r="A205" i="2" s="1"/>
  <c r="K223" i="2"/>
  <c r="A223" i="2" s="1"/>
  <c r="K228" i="2"/>
  <c r="A228" i="2" s="1"/>
  <c r="K234" i="2"/>
  <c r="A234" i="2" s="1"/>
  <c r="K239" i="2"/>
  <c r="A239" i="2" s="1"/>
  <c r="K245" i="2"/>
  <c r="A245" i="2" s="1"/>
  <c r="K249" i="2"/>
  <c r="A249" i="2" s="1"/>
  <c r="K254" i="2"/>
  <c r="A254" i="2" s="1"/>
  <c r="K260" i="2"/>
  <c r="A260" i="2" s="1"/>
  <c r="K265" i="2"/>
  <c r="A265" i="2" s="1"/>
  <c r="K271" i="2"/>
  <c r="A271" i="2" s="1"/>
  <c r="K276" i="2"/>
  <c r="A276" i="2" s="1"/>
  <c r="K282" i="2"/>
  <c r="A282" i="2" s="1"/>
  <c r="K286" i="2"/>
  <c r="A286" i="2" s="1"/>
  <c r="K293" i="2"/>
  <c r="A293" i="2" s="1"/>
  <c r="K297" i="2"/>
  <c r="A297" i="2" s="1"/>
  <c r="K302" i="2"/>
  <c r="A302" i="2" s="1"/>
  <c r="K308" i="2"/>
  <c r="A308" i="2" s="1"/>
  <c r="K313" i="2"/>
  <c r="A313" i="2" s="1"/>
  <c r="K319" i="2"/>
  <c r="A319" i="2" s="1"/>
  <c r="K324" i="2"/>
  <c r="A324" i="2" s="1"/>
  <c r="K330" i="2"/>
  <c r="A330" i="2" s="1"/>
  <c r="K335" i="2"/>
  <c r="A335" i="2" s="1"/>
  <c r="K341" i="2"/>
  <c r="A341" i="2" s="1"/>
  <c r="K346" i="2"/>
  <c r="A346" i="2" s="1"/>
  <c r="K350" i="2"/>
  <c r="A350" i="2" s="1"/>
  <c r="K356" i="2"/>
  <c r="A356" i="2" s="1"/>
  <c r="K361" i="2"/>
  <c r="A361" i="2" s="1"/>
  <c r="K367" i="2"/>
  <c r="A367" i="2" s="1"/>
  <c r="K372" i="2"/>
  <c r="A372" i="2" s="1"/>
  <c r="K378" i="2"/>
  <c r="A378" i="2" s="1"/>
  <c r="K383" i="2"/>
  <c r="A383" i="2" s="1"/>
  <c r="K401" i="2"/>
  <c r="A401" i="2" s="1"/>
  <c r="K405" i="2"/>
  <c r="A405" i="2" s="1"/>
  <c r="K410" i="2"/>
  <c r="A410" i="2" s="1"/>
  <c r="K416" i="2"/>
  <c r="A416" i="2" s="1"/>
  <c r="K421" i="2"/>
  <c r="A421" i="2" s="1"/>
  <c r="K427" i="2"/>
  <c r="A427" i="2" s="1"/>
  <c r="K432" i="2"/>
  <c r="A432" i="2" s="1"/>
  <c r="K438" i="2"/>
  <c r="A438" i="2" s="1"/>
  <c r="K443" i="2"/>
  <c r="A443" i="2" s="1"/>
  <c r="K476" i="2"/>
  <c r="A476" i="2" s="1"/>
  <c r="K481" i="2"/>
  <c r="A481" i="2" s="1"/>
  <c r="K571" i="2"/>
  <c r="A571" i="2" s="1"/>
  <c r="K576" i="2"/>
  <c r="A576" i="2" s="1"/>
  <c r="K620" i="2"/>
  <c r="A620" i="2" s="1"/>
  <c r="K625" i="2"/>
  <c r="A625" i="2" s="1"/>
  <c r="K665" i="2"/>
  <c r="A665" i="2" s="1"/>
  <c r="K671" i="2"/>
  <c r="A671" i="2" s="1"/>
  <c r="K689" i="2"/>
  <c r="A689" i="2" s="1"/>
  <c r="K695" i="2"/>
  <c r="A695" i="2" s="1"/>
  <c r="K729" i="2"/>
  <c r="A729" i="2" s="1"/>
  <c r="K734" i="2"/>
  <c r="A734" i="2" s="1"/>
  <c r="K763" i="2"/>
  <c r="A763" i="2" s="1"/>
  <c r="K768" i="2"/>
  <c r="A768" i="2" s="1"/>
  <c r="K775" i="2"/>
  <c r="A775" i="2" s="1"/>
  <c r="K780" i="2"/>
  <c r="A780" i="2" s="1"/>
  <c r="K786" i="2"/>
  <c r="A786" i="2" s="1"/>
  <c r="K791" i="2"/>
  <c r="A791" i="2" s="1"/>
  <c r="K797" i="2"/>
  <c r="A797" i="2" s="1"/>
  <c r="K803" i="2"/>
  <c r="A803" i="2" s="1"/>
  <c r="K809" i="2"/>
  <c r="A809" i="2" s="1"/>
  <c r="K815" i="2"/>
  <c r="A815" i="2" s="1"/>
  <c r="K821" i="2"/>
  <c r="A821" i="2" s="1"/>
  <c r="K827" i="2"/>
  <c r="A827" i="2" s="1"/>
  <c r="K845" i="2"/>
  <c r="A845" i="2" s="1"/>
  <c r="K849" i="2"/>
  <c r="A849" i="2" s="1"/>
  <c r="K854" i="2"/>
  <c r="A854" i="2" s="1"/>
  <c r="K871" i="2"/>
  <c r="A871" i="2" s="1"/>
  <c r="K876" i="2"/>
  <c r="A876" i="2" s="1"/>
  <c r="K883" i="2"/>
  <c r="A883" i="2" s="1"/>
  <c r="K888" i="2"/>
  <c r="A888" i="2" s="1"/>
  <c r="K895" i="2"/>
  <c r="A895" i="2" s="1"/>
  <c r="K899" i="2"/>
  <c r="A899" i="2" s="1"/>
  <c r="K905" i="2"/>
  <c r="A905" i="2" s="1"/>
  <c r="K911" i="2"/>
  <c r="A911" i="2" s="1"/>
  <c r="K970" i="2"/>
  <c r="A970" i="2" s="1"/>
  <c r="K975" i="2"/>
  <c r="A975" i="2" s="1"/>
  <c r="M992" i="2"/>
  <c r="K857" i="2"/>
  <c r="A857" i="2" s="1"/>
  <c r="K152" i="2"/>
  <c r="A152" i="2" s="1"/>
  <c r="K865" i="2"/>
  <c r="A865" i="2" s="1"/>
  <c r="L863" i="2"/>
  <c r="K153" i="2"/>
  <c r="A153" i="2" s="1"/>
  <c r="K859" i="2"/>
  <c r="A859" i="2" s="1"/>
  <c r="K866" i="2"/>
  <c r="A866" i="2" s="1"/>
  <c r="K157" i="2"/>
  <c r="A157" i="2" s="1"/>
  <c r="K860" i="2"/>
  <c r="A860" i="2" s="1"/>
  <c r="K151" i="2"/>
  <c r="A151" i="2" s="1"/>
  <c r="K158" i="2"/>
  <c r="A158" i="2" s="1"/>
  <c r="K861" i="2"/>
  <c r="A861" i="2" s="1"/>
  <c r="K104" i="2"/>
  <c r="A104" i="2" s="1"/>
  <c r="K108" i="2"/>
  <c r="A108" i="2" s="1"/>
  <c r="K70" i="2"/>
  <c r="A70" i="2" s="1"/>
  <c r="K53" i="2"/>
  <c r="A53" i="2" s="1"/>
  <c r="K57" i="2"/>
  <c r="A57" i="2" s="1"/>
  <c r="K61" i="2"/>
  <c r="A61" i="2" s="1"/>
  <c r="K67" i="2"/>
  <c r="A67" i="2" s="1"/>
  <c r="K71" i="2"/>
  <c r="A71" i="2" s="1"/>
  <c r="K101" i="2"/>
  <c r="A101" i="2" s="1"/>
  <c r="K105" i="2"/>
  <c r="A105" i="2" s="1"/>
  <c r="K109" i="2"/>
  <c r="A109" i="2" s="1"/>
  <c r="L60" i="2"/>
  <c r="L58" i="2"/>
  <c r="K56" i="2"/>
  <c r="A56" i="2" s="1"/>
  <c r="K74" i="2"/>
  <c r="A74" i="2" s="1"/>
  <c r="L54" i="2"/>
  <c r="K62" i="2"/>
  <c r="A62" i="2" s="1"/>
  <c r="K68" i="2"/>
  <c r="A68" i="2" s="1"/>
  <c r="K72" i="2"/>
  <c r="A72" i="2" s="1"/>
  <c r="K106" i="2"/>
  <c r="A106" i="2" s="1"/>
  <c r="K110" i="2"/>
  <c r="A110" i="2" s="1"/>
  <c r="K55" i="2"/>
  <c r="A55" i="2" s="1"/>
  <c r="L59" i="2"/>
  <c r="K65" i="2"/>
  <c r="A65" i="2" s="1"/>
  <c r="K69" i="2"/>
  <c r="A69" i="2" s="1"/>
  <c r="K73" i="2"/>
  <c r="A73" i="2" s="1"/>
  <c r="K103" i="2"/>
  <c r="A103" i="2" s="1"/>
  <c r="K141" i="2"/>
  <c r="A141" i="2" s="1"/>
  <c r="K145" i="2"/>
  <c r="A145" i="2" s="1"/>
  <c r="K451" i="2"/>
  <c r="A451" i="2" s="1"/>
  <c r="K452" i="2"/>
  <c r="A452" i="2" s="1"/>
  <c r="K140" i="2"/>
  <c r="A140" i="2" s="1"/>
  <c r="K458" i="2"/>
  <c r="A458" i="2" s="1"/>
  <c r="K146" i="2"/>
  <c r="A146" i="2" s="1"/>
  <c r="K139" i="2"/>
  <c r="A139" i="2" s="1"/>
  <c r="K449" i="2"/>
  <c r="A449" i="2" s="1"/>
  <c r="K453" i="2"/>
  <c r="A453" i="2" s="1"/>
  <c r="K457" i="2"/>
  <c r="A457" i="2" s="1"/>
  <c r="L142" i="2"/>
  <c r="K131" i="2"/>
  <c r="A131" i="2" s="1"/>
  <c r="K119" i="2"/>
  <c r="A119" i="2" s="1"/>
  <c r="L42" i="2" l="1"/>
  <c r="K50" i="2"/>
  <c r="A50" i="2" s="1"/>
  <c r="K44" i="2"/>
  <c r="A44" i="2" s="1"/>
  <c r="K49" i="2"/>
  <c r="A49" i="2" s="1"/>
  <c r="K52" i="2"/>
  <c r="K41" i="2"/>
  <c r="A41" i="2" s="1"/>
  <c r="K43" i="2"/>
  <c r="A43" i="2" s="1"/>
  <c r="K48" i="2"/>
  <c r="A48" i="2" s="1"/>
  <c r="K46" i="2"/>
  <c r="A46" i="2" s="1"/>
  <c r="K45" i="2"/>
  <c r="A45" i="2" s="1"/>
  <c r="K47" i="2"/>
  <c r="A47" i="2" s="1"/>
  <c r="M457" i="2"/>
  <c r="M449" i="2"/>
  <c r="M146" i="2"/>
  <c r="M140" i="2"/>
  <c r="M451" i="2"/>
  <c r="M141" i="2"/>
  <c r="M73" i="2"/>
  <c r="M65" i="2"/>
  <c r="M55" i="2"/>
  <c r="M106" i="2"/>
  <c r="M68" i="2"/>
  <c r="M42" i="2"/>
  <c r="M56" i="2"/>
  <c r="M109" i="2"/>
  <c r="M101" i="2"/>
  <c r="M67" i="2"/>
  <c r="M57" i="2"/>
  <c r="M70" i="2"/>
  <c r="M104" i="2"/>
  <c r="M158" i="2"/>
  <c r="M860" i="2"/>
  <c r="M866" i="2"/>
  <c r="M153" i="2"/>
  <c r="M970" i="2"/>
  <c r="M905" i="2"/>
  <c r="M895" i="2"/>
  <c r="M883" i="2"/>
  <c r="M871" i="2"/>
  <c r="M849" i="2"/>
  <c r="M827" i="2"/>
  <c r="M815" i="2"/>
  <c r="M803" i="2"/>
  <c r="M791" i="2"/>
  <c r="M780" i="2"/>
  <c r="M768" i="2"/>
  <c r="M734" i="2"/>
  <c r="M695" i="2"/>
  <c r="M671" i="2"/>
  <c r="M625" i="2"/>
  <c r="M576" i="2"/>
  <c r="M443" i="2"/>
  <c r="M432" i="2"/>
  <c r="M421" i="2"/>
  <c r="M410" i="2"/>
  <c r="M401" i="2"/>
  <c r="M378" i="2"/>
  <c r="M367" i="2"/>
  <c r="M356" i="2"/>
  <c r="M346" i="2"/>
  <c r="M335" i="2"/>
  <c r="M324" i="2"/>
  <c r="M313" i="2"/>
  <c r="M302" i="2"/>
  <c r="M293" i="2"/>
  <c r="M282" i="2"/>
  <c r="M271" i="2"/>
  <c r="M260" i="2"/>
  <c r="M249" i="2"/>
  <c r="M239" i="2"/>
  <c r="M228" i="2"/>
  <c r="M205" i="2"/>
  <c r="M193" i="2"/>
  <c r="M914" i="2"/>
  <c r="M898" i="2"/>
  <c r="M881" i="2"/>
  <c r="M853" i="2"/>
  <c r="M818" i="2"/>
  <c r="M801" i="2"/>
  <c r="M779" i="2"/>
  <c r="M733" i="2"/>
  <c r="M693" i="2"/>
  <c r="M669" i="2"/>
  <c r="M619" i="2"/>
  <c r="M446" i="2"/>
  <c r="M437" i="2"/>
  <c r="M426" i="2"/>
  <c r="M409" i="2"/>
  <c r="M381" i="2"/>
  <c r="M366" i="2"/>
  <c r="M345" i="2"/>
  <c r="M329" i="2"/>
  <c r="M307" i="2"/>
  <c r="M285" i="2"/>
  <c r="M264" i="2"/>
  <c r="M248" i="2"/>
  <c r="M199" i="2"/>
  <c r="M187" i="2"/>
  <c r="M263" i="2"/>
  <c r="M252" i="2"/>
  <c r="M241" i="2"/>
  <c r="M230" i="2"/>
  <c r="M221" i="2"/>
  <c r="M186" i="2"/>
  <c r="M289" i="2"/>
  <c r="M273" i="2"/>
  <c r="M896" i="2"/>
  <c r="M872" i="2"/>
  <c r="M828" i="2"/>
  <c r="M804" i="2"/>
  <c r="M787" i="2"/>
  <c r="M764" i="2"/>
  <c r="M696" i="2"/>
  <c r="M621" i="2"/>
  <c r="M439" i="2"/>
  <c r="M422" i="2"/>
  <c r="M384" i="2"/>
  <c r="M368" i="2"/>
  <c r="M347" i="2"/>
  <c r="M320" i="2"/>
  <c r="M299" i="2"/>
  <c r="M277" i="2"/>
  <c r="M257" i="2"/>
  <c r="M240" i="2"/>
  <c r="M201" i="2"/>
  <c r="M973" i="2"/>
  <c r="M913" i="2"/>
  <c r="M901" i="2"/>
  <c r="M890" i="2"/>
  <c r="M878" i="2"/>
  <c r="M852" i="2"/>
  <c r="M829" i="2"/>
  <c r="M817" i="2"/>
  <c r="M805" i="2"/>
  <c r="M793" i="2"/>
  <c r="M782" i="2"/>
  <c r="M770" i="2"/>
  <c r="M761" i="2"/>
  <c r="M727" i="2"/>
  <c r="M692" i="2"/>
  <c r="M668" i="2"/>
  <c r="M618" i="2"/>
  <c r="M573" i="2"/>
  <c r="M445" i="2"/>
  <c r="M434" i="2"/>
  <c r="M425" i="2"/>
  <c r="M414" i="2"/>
  <c r="M403" i="2"/>
  <c r="M380" i="2"/>
  <c r="M369" i="2"/>
  <c r="M359" i="2"/>
  <c r="M348" i="2"/>
  <c r="M337" i="2"/>
  <c r="M326" i="2"/>
  <c r="M317" i="2"/>
  <c r="M306" i="2"/>
  <c r="M295" i="2"/>
  <c r="M924" i="2"/>
  <c r="M744" i="2"/>
  <c r="M709" i="2"/>
  <c r="M686" i="2"/>
  <c r="M650" i="2"/>
  <c r="M641" i="2"/>
  <c r="M631" i="2"/>
  <c r="M597" i="2"/>
  <c r="M586" i="2"/>
  <c r="M553" i="2"/>
  <c r="M542" i="2"/>
  <c r="M533" i="2"/>
  <c r="M523" i="2"/>
  <c r="M509" i="2"/>
  <c r="M982" i="2"/>
  <c r="M938" i="2"/>
  <c r="M742" i="2"/>
  <c r="M707" i="2"/>
  <c r="M684" i="2"/>
  <c r="M648" i="2"/>
  <c r="M637" i="2"/>
  <c r="M599" i="2"/>
  <c r="M588" i="2"/>
  <c r="M551" i="2"/>
  <c r="M540" i="2"/>
  <c r="M529" i="2"/>
  <c r="M518" i="2"/>
  <c r="M122" i="2"/>
  <c r="M593" i="2"/>
  <c r="M583" i="2"/>
  <c r="M550" i="2"/>
  <c r="M539" i="2"/>
  <c r="M528" i="2"/>
  <c r="M517" i="2"/>
  <c r="M875" i="2"/>
  <c r="M825" i="2"/>
  <c r="M794" i="2"/>
  <c r="M773" i="2"/>
  <c r="M698" i="2"/>
  <c r="M570" i="2"/>
  <c r="M420" i="2"/>
  <c r="M371" i="2"/>
  <c r="M349" i="2"/>
  <c r="M323" i="2"/>
  <c r="M301" i="2"/>
  <c r="M281" i="2"/>
  <c r="M259" i="2"/>
  <c r="M233" i="2"/>
  <c r="M907" i="2"/>
  <c r="M889" i="2"/>
  <c r="M846" i="2"/>
  <c r="M811" i="2"/>
  <c r="M781" i="2"/>
  <c r="M725" i="2"/>
  <c r="M672" i="2"/>
  <c r="M617" i="2"/>
  <c r="M417" i="2"/>
  <c r="M402" i="2"/>
  <c r="M362" i="2"/>
  <c r="M343" i="2"/>
  <c r="M325" i="2"/>
  <c r="M305" i="2"/>
  <c r="M283" i="2"/>
  <c r="M261" i="2"/>
  <c r="M235" i="2"/>
  <c r="M206" i="2"/>
  <c r="M185" i="2"/>
  <c r="M980" i="2"/>
  <c r="M987" i="2"/>
  <c r="M919" i="2"/>
  <c r="M739" i="2"/>
  <c r="M704" i="2"/>
  <c r="M680" i="2"/>
  <c r="M645" i="2"/>
  <c r="M634" i="2"/>
  <c r="M600" i="2"/>
  <c r="M589" i="2"/>
  <c r="M552" i="2"/>
  <c r="M541" i="2"/>
  <c r="M530" i="2"/>
  <c r="M521" i="2"/>
  <c r="M926" i="2"/>
  <c r="M985" i="2"/>
  <c r="M933" i="2"/>
  <c r="M925" i="2"/>
  <c r="M917" i="2"/>
  <c r="M741" i="2"/>
  <c r="M706" i="2"/>
  <c r="M683" i="2"/>
  <c r="M647" i="2"/>
  <c r="M636" i="2"/>
  <c r="M602" i="2"/>
  <c r="M121" i="2"/>
  <c r="M119" i="2"/>
  <c r="M458" i="2"/>
  <c r="M69" i="2"/>
  <c r="M62" i="2"/>
  <c r="M61" i="2"/>
  <c r="M859" i="2"/>
  <c r="M899" i="2"/>
  <c r="M854" i="2"/>
  <c r="M821" i="2"/>
  <c r="M809" i="2"/>
  <c r="M797" i="2"/>
  <c r="M786" i="2"/>
  <c r="M775" i="2"/>
  <c r="M729" i="2"/>
  <c r="M689" i="2"/>
  <c r="M665" i="2"/>
  <c r="M620" i="2"/>
  <c r="M571" i="2"/>
  <c r="M438" i="2"/>
  <c r="M427" i="2"/>
  <c r="M416" i="2"/>
  <c r="M405" i="2"/>
  <c r="M383" i="2"/>
  <c r="M372" i="2"/>
  <c r="M361" i="2"/>
  <c r="M350" i="2"/>
  <c r="M341" i="2"/>
  <c r="M330" i="2"/>
  <c r="M319" i="2"/>
  <c r="M308" i="2"/>
  <c r="M297" i="2"/>
  <c r="M286" i="2"/>
  <c r="M276" i="2"/>
  <c r="M265" i="2"/>
  <c r="M254" i="2"/>
  <c r="M245" i="2"/>
  <c r="M234" i="2"/>
  <c r="M223" i="2"/>
  <c r="M200" i="2"/>
  <c r="M188" i="2"/>
  <c r="M974" i="2"/>
  <c r="M909" i="2"/>
  <c r="M893" i="2"/>
  <c r="M869" i="2"/>
  <c r="M830" i="2"/>
  <c r="M806" i="2"/>
  <c r="M789" i="2"/>
  <c r="M767" i="2"/>
  <c r="M728" i="2"/>
  <c r="M674" i="2"/>
  <c r="M624" i="2"/>
  <c r="M441" i="2"/>
  <c r="M431" i="2"/>
  <c r="M415" i="2"/>
  <c r="M404" i="2"/>
  <c r="M377" i="2"/>
  <c r="M355" i="2"/>
  <c r="M338" i="2"/>
  <c r="M318" i="2"/>
  <c r="M296" i="2"/>
  <c r="M275" i="2"/>
  <c r="M253" i="2"/>
  <c r="M237" i="2"/>
  <c r="M204" i="2"/>
  <c r="M192" i="2"/>
  <c r="M284" i="2"/>
  <c r="M258" i="2"/>
  <c r="M247" i="2"/>
  <c r="M236" i="2"/>
  <c r="M225" i="2"/>
  <c r="M197" i="2"/>
  <c r="M278" i="2"/>
  <c r="M269" i="2"/>
  <c r="M912" i="2"/>
  <c r="M884" i="2"/>
  <c r="M851" i="2"/>
  <c r="M816" i="2"/>
  <c r="M799" i="2"/>
  <c r="M776" i="2"/>
  <c r="M731" i="2"/>
  <c r="M667" i="2"/>
  <c r="M577" i="2"/>
  <c r="M444" i="2"/>
  <c r="M433" i="2"/>
  <c r="M407" i="2"/>
  <c r="M373" i="2"/>
  <c r="M357" i="2"/>
  <c r="M336" i="2"/>
  <c r="M309" i="2"/>
  <c r="M288" i="2"/>
  <c r="M266" i="2"/>
  <c r="M251" i="2"/>
  <c r="M224" i="2"/>
  <c r="M968" i="2"/>
  <c r="M908" i="2"/>
  <c r="M897" i="2"/>
  <c r="M885" i="2"/>
  <c r="M873" i="2"/>
  <c r="M847" i="2"/>
  <c r="M824" i="2"/>
  <c r="M812" i="2"/>
  <c r="M800" i="2"/>
  <c r="M788" i="2"/>
  <c r="M777" i="2"/>
  <c r="M765" i="2"/>
  <c r="M732" i="2"/>
  <c r="M697" i="2"/>
  <c r="M673" i="2"/>
  <c r="M623" i="2"/>
  <c r="M578" i="2"/>
  <c r="M569" i="2"/>
  <c r="M440" i="2"/>
  <c r="M429" i="2"/>
  <c r="M419" i="2"/>
  <c r="M408" i="2"/>
  <c r="M385" i="2"/>
  <c r="M374" i="2"/>
  <c r="M365" i="2"/>
  <c r="M354" i="2"/>
  <c r="M344" i="2"/>
  <c r="M332" i="2"/>
  <c r="M321" i="2"/>
  <c r="M311" i="2"/>
  <c r="M300" i="2"/>
  <c r="M932" i="2"/>
  <c r="M920" i="2"/>
  <c r="M740" i="2"/>
  <c r="M705" i="2"/>
  <c r="M681" i="2"/>
  <c r="M646" i="2"/>
  <c r="M635" i="2"/>
  <c r="M601" i="2"/>
  <c r="M590" i="2"/>
  <c r="M581" i="2"/>
  <c r="M549" i="2"/>
  <c r="M538" i="2"/>
  <c r="M527" i="2"/>
  <c r="M515" i="2"/>
  <c r="M931" i="2"/>
  <c r="M986" i="2"/>
  <c r="M978" i="2"/>
  <c r="M934" i="2"/>
  <c r="M746" i="2"/>
  <c r="M737" i="2"/>
  <c r="M703" i="2"/>
  <c r="M679" i="2"/>
  <c r="M644" i="2"/>
  <c r="M633" i="2"/>
  <c r="M595" i="2"/>
  <c r="M584" i="2"/>
  <c r="M547" i="2"/>
  <c r="M536" i="2"/>
  <c r="M525" i="2"/>
  <c r="M512" i="2"/>
  <c r="M116" i="2"/>
  <c r="M587" i="2"/>
  <c r="M554" i="2"/>
  <c r="M545" i="2"/>
  <c r="M535" i="2"/>
  <c r="M524" i="2"/>
  <c r="M511" i="2"/>
  <c r="M152" i="2"/>
  <c r="M902" i="2"/>
  <c r="M453" i="2"/>
  <c r="M139" i="2"/>
  <c r="M452" i="2"/>
  <c r="M145" i="2"/>
  <c r="M103" i="2"/>
  <c r="M110" i="2"/>
  <c r="M72" i="2"/>
  <c r="M74" i="2"/>
  <c r="M105" i="2"/>
  <c r="M71" i="2"/>
  <c r="M53" i="2"/>
  <c r="M108" i="2"/>
  <c r="M861" i="2"/>
  <c r="M151" i="2"/>
  <c r="M157" i="2"/>
  <c r="M975" i="2"/>
  <c r="M911" i="2"/>
  <c r="M888" i="2"/>
  <c r="M876" i="2"/>
  <c r="M845" i="2"/>
  <c r="M763" i="2"/>
  <c r="M131" i="2"/>
  <c r="M865" i="2"/>
  <c r="M857" i="2"/>
  <c r="M969" i="2"/>
  <c r="M887" i="2"/>
  <c r="M848" i="2"/>
  <c r="M813" i="2"/>
  <c r="M785" i="2"/>
  <c r="M762" i="2"/>
  <c r="M575" i="2"/>
  <c r="M386" i="2"/>
  <c r="M360" i="2"/>
  <c r="M333" i="2"/>
  <c r="M312" i="2"/>
  <c r="M290" i="2"/>
  <c r="M270" i="2"/>
  <c r="M242" i="2"/>
  <c r="M966" i="2"/>
  <c r="M900" i="2"/>
  <c r="M877" i="2"/>
  <c r="M823" i="2"/>
  <c r="M792" i="2"/>
  <c r="M769" i="2"/>
  <c r="M691" i="2"/>
  <c r="M626" i="2"/>
  <c r="M572" i="2"/>
  <c r="M428" i="2"/>
  <c r="M413" i="2"/>
  <c r="M379" i="2"/>
  <c r="M353" i="2"/>
  <c r="M331" i="2"/>
  <c r="M314" i="2"/>
  <c r="M294" i="2"/>
  <c r="M272" i="2"/>
  <c r="M246" i="2"/>
  <c r="M229" i="2"/>
  <c r="M194" i="2"/>
  <c r="M984" i="2"/>
  <c r="M743" i="2"/>
  <c r="M708" i="2"/>
  <c r="M685" i="2"/>
  <c r="M649" i="2"/>
  <c r="M638" i="2"/>
  <c r="M629" i="2"/>
  <c r="M596" i="2"/>
  <c r="M585" i="2"/>
  <c r="M548" i="2"/>
  <c r="M537" i="2"/>
  <c r="M526" i="2"/>
  <c r="M513" i="2"/>
  <c r="M922" i="2"/>
  <c r="M981" i="2"/>
  <c r="M937" i="2"/>
  <c r="M929" i="2"/>
  <c r="M921" i="2"/>
  <c r="M745" i="2"/>
  <c r="M710" i="2"/>
  <c r="M701" i="2"/>
  <c r="M677" i="2"/>
  <c r="M643" i="2"/>
  <c r="M632" i="2"/>
  <c r="M115" i="2"/>
  <c r="M481" i="2"/>
  <c r="M475" i="2"/>
  <c r="M477" i="2"/>
  <c r="M473" i="2"/>
  <c r="M482" i="2"/>
  <c r="M958" i="2"/>
  <c r="K945" i="2"/>
  <c r="A945" i="2" s="1"/>
  <c r="M961" i="2"/>
  <c r="K948" i="2"/>
  <c r="A948" i="2" s="1"/>
  <c r="M506" i="2"/>
  <c r="M497" i="2"/>
  <c r="M504" i="2"/>
  <c r="M503" i="2"/>
  <c r="M956" i="2"/>
  <c r="K943" i="2"/>
  <c r="A943" i="2" s="1"/>
  <c r="M501" i="2"/>
  <c r="M963" i="2"/>
  <c r="K950" i="2"/>
  <c r="A950" i="2" s="1"/>
  <c r="M955" i="2"/>
  <c r="M480" i="2"/>
  <c r="M479" i="2"/>
  <c r="M962" i="2"/>
  <c r="K949" i="2"/>
  <c r="A949" i="2" s="1"/>
  <c r="M954" i="2"/>
  <c r="K941" i="2"/>
  <c r="A941" i="2" s="1"/>
  <c r="M957" i="2"/>
  <c r="K944" i="2"/>
  <c r="A944" i="2" s="1"/>
  <c r="M502" i="2"/>
  <c r="M500" i="2"/>
  <c r="M476" i="2"/>
  <c r="M499" i="2"/>
  <c r="M960" i="2"/>
  <c r="M505" i="2"/>
  <c r="M959" i="2"/>
  <c r="K946" i="2"/>
  <c r="A946" i="2" s="1"/>
  <c r="M32" i="2"/>
  <c r="M31" i="2"/>
  <c r="M37" i="2"/>
  <c r="M38" i="2"/>
  <c r="L152" i="2"/>
  <c r="L803" i="2"/>
  <c r="L239" i="2"/>
  <c r="L909" i="2"/>
  <c r="L806" i="2"/>
  <c r="L446" i="2"/>
  <c r="L366" i="2"/>
  <c r="L307" i="2"/>
  <c r="L264" i="2"/>
  <c r="L248" i="2"/>
  <c r="L199" i="2"/>
  <c r="L187" i="2"/>
  <c r="L263" i="2"/>
  <c r="L252" i="2"/>
  <c r="L241" i="2"/>
  <c r="L186" i="2"/>
  <c r="L848" i="2"/>
  <c r="L813" i="2"/>
  <c r="L785" i="2"/>
  <c r="L762" i="2"/>
  <c r="L420" i="2"/>
  <c r="L371" i="2"/>
  <c r="L349" i="2"/>
  <c r="L323" i="2"/>
  <c r="L301" i="2"/>
  <c r="L233" i="2"/>
  <c r="L980" i="2"/>
  <c r="L958" i="2"/>
  <c r="L920" i="2"/>
  <c r="L740" i="2"/>
  <c r="L705" i="2"/>
  <c r="L681" i="2"/>
  <c r="L646" i="2"/>
  <c r="L635" i="2"/>
  <c r="L601" i="2"/>
  <c r="L590" i="2"/>
  <c r="L581" i="2"/>
  <c r="L549" i="2"/>
  <c r="L538" i="2"/>
  <c r="L527" i="2"/>
  <c r="L515" i="2"/>
  <c r="L503" i="2"/>
  <c r="L31" i="2"/>
  <c r="L38" i="2"/>
  <c r="L987" i="2"/>
  <c r="L957" i="2"/>
  <c r="L931" i="2"/>
  <c r="L743" i="2"/>
  <c r="L708" i="2"/>
  <c r="L685" i="2"/>
  <c r="L649" i="2"/>
  <c r="L638" i="2"/>
  <c r="L629" i="2"/>
  <c r="L596" i="2"/>
  <c r="L585" i="2"/>
  <c r="L548" i="2"/>
  <c r="L537" i="2"/>
  <c r="L526" i="2"/>
  <c r="L513" i="2"/>
  <c r="L502" i="2"/>
  <c r="L982" i="2"/>
  <c r="L960" i="2"/>
  <c r="L938" i="2"/>
  <c r="L922" i="2"/>
  <c r="L746" i="2"/>
  <c r="L737" i="2"/>
  <c r="L703" i="2"/>
  <c r="L679" i="2"/>
  <c r="L644" i="2"/>
  <c r="L633" i="2"/>
  <c r="L595" i="2"/>
  <c r="L584" i="2"/>
  <c r="L547" i="2"/>
  <c r="L536" i="2"/>
  <c r="L525" i="2"/>
  <c r="L512" i="2"/>
  <c r="L501" i="2"/>
  <c r="L116" i="2"/>
  <c r="L981" i="2"/>
  <c r="L959" i="2"/>
  <c r="L946" i="2" s="1"/>
  <c r="L937" i="2"/>
  <c r="L929" i="2"/>
  <c r="K928" i="2"/>
  <c r="A928" i="2" s="1"/>
  <c r="L921" i="2"/>
  <c r="L745" i="2"/>
  <c r="L710" i="2"/>
  <c r="L701" i="2"/>
  <c r="L677" i="2"/>
  <c r="L643" i="2"/>
  <c r="L632" i="2"/>
  <c r="L587" i="2"/>
  <c r="L554" i="2"/>
  <c r="L545" i="2"/>
  <c r="L535" i="2"/>
  <c r="L524" i="2"/>
  <c r="L511" i="2"/>
  <c r="L500" i="2"/>
  <c r="L121" i="2"/>
  <c r="L895" i="2"/>
  <c r="L871" i="2"/>
  <c r="L815" i="2"/>
  <c r="L780" i="2"/>
  <c r="L695" i="2"/>
  <c r="L432" i="2"/>
  <c r="L378" i="2"/>
  <c r="L335" i="2"/>
  <c r="L302" i="2"/>
  <c r="L271" i="2"/>
  <c r="L789" i="2"/>
  <c r="L345" i="2"/>
  <c r="L259" i="2"/>
  <c r="L119" i="2"/>
  <c r="L103" i="2"/>
  <c r="L69" i="2"/>
  <c r="L110" i="2"/>
  <c r="L72" i="2"/>
  <c r="L48" i="2" s="1"/>
  <c r="L74" i="2"/>
  <c r="L105" i="2"/>
  <c r="L71" i="2"/>
  <c r="L47" i="2" s="1"/>
  <c r="L108" i="2"/>
  <c r="L151" i="2"/>
  <c r="L157" i="2"/>
  <c r="L278" i="2"/>
  <c r="L896" i="2"/>
  <c r="L872" i="2"/>
  <c r="L828" i="2"/>
  <c r="L804" i="2"/>
  <c r="L787" i="2"/>
  <c r="L764" i="2"/>
  <c r="L696" i="2"/>
  <c r="L477" i="2"/>
  <c r="L439" i="2"/>
  <c r="L422" i="2"/>
  <c r="L384" i="2"/>
  <c r="L368" i="2"/>
  <c r="L347" i="2"/>
  <c r="L320" i="2"/>
  <c r="L299" i="2"/>
  <c r="L277" i="2"/>
  <c r="L240" i="2"/>
  <c r="L201" i="2"/>
  <c r="L908" i="2"/>
  <c r="L897" i="2"/>
  <c r="L885" i="2"/>
  <c r="L873" i="2"/>
  <c r="L847" i="2"/>
  <c r="L824" i="2"/>
  <c r="L812" i="2"/>
  <c r="L800" i="2"/>
  <c r="L788" i="2"/>
  <c r="L777" i="2"/>
  <c r="L765" i="2"/>
  <c r="L697" i="2"/>
  <c r="L473" i="2"/>
  <c r="L440" i="2"/>
  <c r="L429" i="2"/>
  <c r="L419" i="2"/>
  <c r="L385" i="2"/>
  <c r="L374" i="2"/>
  <c r="L365" i="2"/>
  <c r="L354" i="2"/>
  <c r="L344" i="2"/>
  <c r="L332" i="2"/>
  <c r="L321" i="2"/>
  <c r="L311" i="2"/>
  <c r="L300" i="2"/>
  <c r="L907" i="2"/>
  <c r="L889" i="2"/>
  <c r="L846" i="2"/>
  <c r="L811" i="2"/>
  <c r="L781" i="2"/>
  <c r="L428" i="2"/>
  <c r="L379" i="2"/>
  <c r="L331" i="2"/>
  <c r="L314" i="2"/>
  <c r="L294" i="2"/>
  <c r="L272" i="2"/>
  <c r="L246" i="2"/>
  <c r="L194" i="2"/>
  <c r="K28" i="2"/>
  <c r="A28" i="2" s="1"/>
  <c r="L827" i="2"/>
  <c r="L768" i="2"/>
  <c r="L443" i="2"/>
  <c r="L356" i="2"/>
  <c r="L324" i="2"/>
  <c r="L260" i="2"/>
  <c r="L193" i="2"/>
  <c r="L131" i="2"/>
  <c r="L911" i="2"/>
  <c r="L899" i="2"/>
  <c r="L888" i="2"/>
  <c r="L876" i="2"/>
  <c r="L854" i="2"/>
  <c r="L786" i="2"/>
  <c r="L775" i="2"/>
  <c r="L763" i="2"/>
  <c r="L476" i="2"/>
  <c r="L438" i="2"/>
  <c r="L427" i="2"/>
  <c r="L416" i="2"/>
  <c r="L383" i="2"/>
  <c r="L372" i="2"/>
  <c r="L361" i="2"/>
  <c r="L350" i="2"/>
  <c r="L330" i="2"/>
  <c r="L319" i="2"/>
  <c r="L308" i="2"/>
  <c r="L297" i="2"/>
  <c r="L286" i="2"/>
  <c r="L276" i="2"/>
  <c r="L265" i="2"/>
  <c r="L254" i="2"/>
  <c r="L234" i="2"/>
  <c r="L200" i="2"/>
  <c r="L188" i="2"/>
  <c r="L914" i="2"/>
  <c r="L898" i="2"/>
  <c r="L853" i="2"/>
  <c r="L818" i="2"/>
  <c r="L801" i="2"/>
  <c r="L779" i="2"/>
  <c r="L693" i="2"/>
  <c r="L475" i="2"/>
  <c r="L441" i="2"/>
  <c r="L431" i="2"/>
  <c r="L415" i="2"/>
  <c r="L355" i="2"/>
  <c r="L338" i="2"/>
  <c r="L318" i="2"/>
  <c r="L296" i="2"/>
  <c r="L275" i="2"/>
  <c r="L253" i="2"/>
  <c r="L237" i="2"/>
  <c r="L204" i="2"/>
  <c r="L192" i="2"/>
  <c r="L284" i="2"/>
  <c r="L258" i="2"/>
  <c r="L247" i="2"/>
  <c r="L236" i="2"/>
  <c r="L902" i="2"/>
  <c r="L875" i="2"/>
  <c r="L825" i="2"/>
  <c r="L794" i="2"/>
  <c r="L698" i="2"/>
  <c r="L480" i="2"/>
  <c r="L386" i="2"/>
  <c r="L360" i="2"/>
  <c r="L333" i="2"/>
  <c r="L312" i="2"/>
  <c r="L290" i="2"/>
  <c r="L270" i="2"/>
  <c r="L242" i="2"/>
  <c r="L984" i="2"/>
  <c r="L962" i="2"/>
  <c r="L954" i="2"/>
  <c r="K953" i="2"/>
  <c r="A953" i="2" s="1"/>
  <c r="L932" i="2"/>
  <c r="L924" i="2"/>
  <c r="L744" i="2"/>
  <c r="L709" i="2"/>
  <c r="L686" i="2"/>
  <c r="L650" i="2"/>
  <c r="L641" i="2"/>
  <c r="L631" i="2"/>
  <c r="L597" i="2"/>
  <c r="L586" i="2"/>
  <c r="L553" i="2"/>
  <c r="L542" i="2"/>
  <c r="L533" i="2"/>
  <c r="L523" i="2"/>
  <c r="L509" i="2"/>
  <c r="L499" i="2"/>
  <c r="L32" i="2"/>
  <c r="L961" i="2"/>
  <c r="L919" i="2"/>
  <c r="L739" i="2"/>
  <c r="L704" i="2"/>
  <c r="L680" i="2"/>
  <c r="L645" i="2"/>
  <c r="L634" i="2"/>
  <c r="L600" i="2"/>
  <c r="L589" i="2"/>
  <c r="L552" i="2"/>
  <c r="L541" i="2"/>
  <c r="L530" i="2"/>
  <c r="L521" i="2"/>
  <c r="L506" i="2"/>
  <c r="L497" i="2"/>
  <c r="L986" i="2"/>
  <c r="L978" i="2"/>
  <c r="K977" i="2"/>
  <c r="A977" i="2" s="1"/>
  <c r="L956" i="2"/>
  <c r="L934" i="2"/>
  <c r="L926" i="2"/>
  <c r="L742" i="2"/>
  <c r="L707" i="2"/>
  <c r="L684" i="2"/>
  <c r="L648" i="2"/>
  <c r="L637" i="2"/>
  <c r="L599" i="2"/>
  <c r="L588" i="2"/>
  <c r="L551" i="2"/>
  <c r="L540" i="2"/>
  <c r="L529" i="2"/>
  <c r="L518" i="2"/>
  <c r="L505" i="2"/>
  <c r="L122" i="2"/>
  <c r="L985" i="2"/>
  <c r="L963" i="2"/>
  <c r="L955" i="2"/>
  <c r="L933" i="2"/>
  <c r="L925" i="2"/>
  <c r="L917" i="2"/>
  <c r="K916" i="2"/>
  <c r="A916" i="2" s="1"/>
  <c r="L741" i="2"/>
  <c r="L706" i="2"/>
  <c r="L683" i="2"/>
  <c r="L647" i="2"/>
  <c r="L636" i="2"/>
  <c r="L602" i="2"/>
  <c r="L593" i="2"/>
  <c r="L583" i="2"/>
  <c r="L550" i="2"/>
  <c r="L539" i="2"/>
  <c r="L528" i="2"/>
  <c r="L517" i="2"/>
  <c r="L504" i="2"/>
  <c r="L115" i="2"/>
  <c r="L37" i="2"/>
  <c r="L883" i="2"/>
  <c r="L849" i="2"/>
  <c r="L791" i="2"/>
  <c r="L481" i="2"/>
  <c r="L421" i="2"/>
  <c r="L367" i="2"/>
  <c r="L346" i="2"/>
  <c r="L313" i="2"/>
  <c r="L282" i="2"/>
  <c r="L249" i="2"/>
  <c r="L205" i="2"/>
  <c r="L830" i="2"/>
  <c r="L767" i="2"/>
  <c r="L426" i="2"/>
  <c r="L381" i="2"/>
  <c r="L285" i="2"/>
  <c r="L887" i="2"/>
  <c r="L73" i="2"/>
  <c r="L106" i="2"/>
  <c r="L68" i="2"/>
  <c r="L109" i="2"/>
  <c r="L67" i="2"/>
  <c r="L70" i="2"/>
  <c r="L46" i="2" s="1"/>
  <c r="L104" i="2"/>
  <c r="L158" i="2"/>
  <c r="L153" i="2"/>
  <c r="L289" i="2"/>
  <c r="L273" i="2"/>
  <c r="L912" i="2"/>
  <c r="L884" i="2"/>
  <c r="L851" i="2"/>
  <c r="L839" i="2" s="1"/>
  <c r="L816" i="2"/>
  <c r="L799" i="2"/>
  <c r="L776" i="2"/>
  <c r="L444" i="2"/>
  <c r="L433" i="2"/>
  <c r="L373" i="2"/>
  <c r="L357" i="2"/>
  <c r="L336" i="2"/>
  <c r="L309" i="2"/>
  <c r="L288" i="2"/>
  <c r="L266" i="2"/>
  <c r="L251" i="2"/>
  <c r="L913" i="2"/>
  <c r="L901" i="2"/>
  <c r="L890" i="2"/>
  <c r="L878" i="2"/>
  <c r="L852" i="2"/>
  <c r="L829" i="2"/>
  <c r="L817" i="2"/>
  <c r="L805" i="2"/>
  <c r="L793" i="2"/>
  <c r="L782" i="2"/>
  <c r="L770" i="2"/>
  <c r="L692" i="2"/>
  <c r="L479" i="2"/>
  <c r="L445" i="2"/>
  <c r="L434" i="2"/>
  <c r="L414" i="2"/>
  <c r="L380" i="2"/>
  <c r="L369" i="2"/>
  <c r="L359" i="2"/>
  <c r="L348" i="2"/>
  <c r="L337" i="2"/>
  <c r="L326" i="2"/>
  <c r="L306" i="2"/>
  <c r="L295" i="2"/>
  <c r="L900" i="2"/>
  <c r="L877" i="2"/>
  <c r="L823" i="2"/>
  <c r="L792" i="2"/>
  <c r="L769" i="2"/>
  <c r="L691" i="2"/>
  <c r="L482" i="2"/>
  <c r="L417" i="2"/>
  <c r="L362" i="2"/>
  <c r="L343" i="2"/>
  <c r="L325" i="2"/>
  <c r="L283" i="2"/>
  <c r="L261" i="2"/>
  <c r="L235" i="2"/>
  <c r="L206" i="2"/>
  <c r="L407" i="2"/>
  <c r="K395" i="2"/>
  <c r="A395" i="2" s="1"/>
  <c r="L224" i="2"/>
  <c r="K212" i="2"/>
  <c r="A212" i="2" s="1"/>
  <c r="L973" i="2"/>
  <c r="L761" i="2"/>
  <c r="L727" i="2"/>
  <c r="K715" i="2"/>
  <c r="A715" i="2" s="1"/>
  <c r="L668" i="2"/>
  <c r="K656" i="2"/>
  <c r="A656" i="2" s="1"/>
  <c r="L618" i="2"/>
  <c r="L573" i="2"/>
  <c r="K561" i="2"/>
  <c r="A561" i="2" s="1"/>
  <c r="L413" i="2"/>
  <c r="L353" i="2"/>
  <c r="L229" i="2"/>
  <c r="K217" i="2"/>
  <c r="A217" i="2" s="1"/>
  <c r="L281" i="2"/>
  <c r="L731" i="2"/>
  <c r="K719" i="2"/>
  <c r="A719" i="2" s="1"/>
  <c r="L667" i="2"/>
  <c r="K655" i="2"/>
  <c r="A655" i="2" s="1"/>
  <c r="L577" i="2"/>
  <c r="K565" i="2"/>
  <c r="A565" i="2" s="1"/>
  <c r="L975" i="2"/>
  <c r="L845" i="2"/>
  <c r="L821" i="2"/>
  <c r="L809" i="2"/>
  <c r="L797" i="2"/>
  <c r="L729" i="2"/>
  <c r="K717" i="2"/>
  <c r="A717" i="2" s="1"/>
  <c r="L689" i="2"/>
  <c r="L665" i="2"/>
  <c r="K653" i="2"/>
  <c r="A653" i="2" s="1"/>
  <c r="L620" i="2"/>
  <c r="K608" i="2"/>
  <c r="A608" i="2" s="1"/>
  <c r="L571" i="2"/>
  <c r="K559" i="2"/>
  <c r="A559" i="2" s="1"/>
  <c r="L405" i="2"/>
  <c r="K393" i="2"/>
  <c r="A393" i="2" s="1"/>
  <c r="L341" i="2"/>
  <c r="L245" i="2"/>
  <c r="L223" i="2"/>
  <c r="K211" i="2"/>
  <c r="A211" i="2" s="1"/>
  <c r="L881" i="2"/>
  <c r="L733" i="2"/>
  <c r="K721" i="2"/>
  <c r="A721" i="2" s="1"/>
  <c r="L669" i="2"/>
  <c r="K657" i="2"/>
  <c r="A657" i="2" s="1"/>
  <c r="L619" i="2"/>
  <c r="K607" i="2"/>
  <c r="A607" i="2" s="1"/>
  <c r="L404" i="2"/>
  <c r="K392" i="2"/>
  <c r="A392" i="2" s="1"/>
  <c r="L377" i="2"/>
  <c r="L225" i="2"/>
  <c r="K213" i="2"/>
  <c r="A213" i="2" s="1"/>
  <c r="L197" i="2"/>
  <c r="L773" i="2"/>
  <c r="L570" i="2"/>
  <c r="L425" i="2"/>
  <c r="L403" i="2"/>
  <c r="K391" i="2"/>
  <c r="A391" i="2" s="1"/>
  <c r="L317" i="2"/>
  <c r="L966" i="2"/>
  <c r="L626" i="2"/>
  <c r="K614" i="2"/>
  <c r="A614" i="2" s="1"/>
  <c r="L572" i="2"/>
  <c r="K560" i="2"/>
  <c r="A560" i="2" s="1"/>
  <c r="L269" i="2"/>
  <c r="L621" i="2"/>
  <c r="K609" i="2"/>
  <c r="A609" i="2" s="1"/>
  <c r="L257" i="2"/>
  <c r="L968" i="2"/>
  <c r="L732" i="2"/>
  <c r="K720" i="2"/>
  <c r="A720" i="2" s="1"/>
  <c r="L673" i="2"/>
  <c r="K661" i="2"/>
  <c r="A661" i="2" s="1"/>
  <c r="L623" i="2"/>
  <c r="K611" i="2"/>
  <c r="A611" i="2" s="1"/>
  <c r="L578" i="2"/>
  <c r="K566" i="2"/>
  <c r="A566" i="2" s="1"/>
  <c r="L569" i="2"/>
  <c r="K557" i="2"/>
  <c r="A557" i="2" s="1"/>
  <c r="L402" i="2"/>
  <c r="K390" i="2"/>
  <c r="A390" i="2" s="1"/>
  <c r="L305" i="2"/>
  <c r="L185" i="2"/>
  <c r="K839" i="2"/>
  <c r="A839" i="2" s="1"/>
  <c r="L970" i="2"/>
  <c r="L905" i="2"/>
  <c r="L734" i="2"/>
  <c r="K722" i="2"/>
  <c r="A722" i="2" s="1"/>
  <c r="L671" i="2"/>
  <c r="K659" i="2"/>
  <c r="A659" i="2" s="1"/>
  <c r="L625" i="2"/>
  <c r="K613" i="2"/>
  <c r="A613" i="2" s="1"/>
  <c r="L576" i="2"/>
  <c r="K564" i="2"/>
  <c r="A564" i="2" s="1"/>
  <c r="L410" i="2"/>
  <c r="K398" i="2"/>
  <c r="A398" i="2" s="1"/>
  <c r="L401" i="2"/>
  <c r="K389" i="2"/>
  <c r="A389" i="2" s="1"/>
  <c r="L293" i="2"/>
  <c r="L228" i="2"/>
  <c r="K216" i="2"/>
  <c r="A216" i="2" s="1"/>
  <c r="L974" i="2"/>
  <c r="L893" i="2"/>
  <c r="L869" i="2"/>
  <c r="L728" i="2"/>
  <c r="K716" i="2"/>
  <c r="A716" i="2" s="1"/>
  <c r="L674" i="2"/>
  <c r="K662" i="2"/>
  <c r="A662" i="2" s="1"/>
  <c r="L624" i="2"/>
  <c r="K612" i="2"/>
  <c r="A612" i="2" s="1"/>
  <c r="L437" i="2"/>
  <c r="L409" i="2"/>
  <c r="K397" i="2"/>
  <c r="A397" i="2" s="1"/>
  <c r="L329" i="2"/>
  <c r="L227" i="2"/>
  <c r="L230" i="2"/>
  <c r="K218" i="2"/>
  <c r="A218" i="2" s="1"/>
  <c r="L221" i="2"/>
  <c r="K209" i="2"/>
  <c r="A209" i="2" s="1"/>
  <c r="L969" i="2"/>
  <c r="L575" i="2"/>
  <c r="K563" i="2"/>
  <c r="A563" i="2" s="1"/>
  <c r="L408" i="2"/>
  <c r="K396" i="2"/>
  <c r="A396" i="2" s="1"/>
  <c r="L725" i="2"/>
  <c r="K713" i="2"/>
  <c r="A713" i="2" s="1"/>
  <c r="L672" i="2"/>
  <c r="K660" i="2"/>
  <c r="A660" i="2" s="1"/>
  <c r="L617" i="2"/>
  <c r="K605" i="2"/>
  <c r="A605" i="2" s="1"/>
  <c r="L860" i="2"/>
  <c r="K836" i="2"/>
  <c r="A836" i="2" s="1"/>
  <c r="L866" i="2"/>
  <c r="K842" i="2"/>
  <c r="A842" i="2" s="1"/>
  <c r="L865" i="2"/>
  <c r="K841" i="2"/>
  <c r="A841" i="2" s="1"/>
  <c r="L861" i="2"/>
  <c r="K837" i="2"/>
  <c r="A837" i="2" s="1"/>
  <c r="L857" i="2"/>
  <c r="K833" i="2"/>
  <c r="A833" i="2" s="1"/>
  <c r="L859" i="2"/>
  <c r="K835" i="2"/>
  <c r="A835" i="2" s="1"/>
  <c r="L61" i="2"/>
  <c r="L53" i="2"/>
  <c r="L65" i="2"/>
  <c r="K64" i="2"/>
  <c r="A64" i="2" s="1"/>
  <c r="L55" i="2"/>
  <c r="L56" i="2"/>
  <c r="K136" i="2"/>
  <c r="A136" i="2" s="1"/>
  <c r="L101" i="2"/>
  <c r="K100" i="2"/>
  <c r="A100" i="2" s="1"/>
  <c r="L57" i="2"/>
  <c r="L62" i="2"/>
  <c r="K448" i="2"/>
  <c r="A448" i="2" s="1"/>
  <c r="L453" i="2"/>
  <c r="L139" i="2"/>
  <c r="L458" i="2"/>
  <c r="L452" i="2"/>
  <c r="L145" i="2"/>
  <c r="L451" i="2"/>
  <c r="L141" i="2"/>
  <c r="L457" i="2"/>
  <c r="L449" i="2"/>
  <c r="L146" i="2"/>
  <c r="L140" i="2"/>
  <c r="K287" i="2"/>
  <c r="A287" i="2" s="1"/>
  <c r="K972" i="2"/>
  <c r="A972" i="2" s="1"/>
  <c r="L49" i="2" l="1"/>
  <c r="K51" i="2"/>
  <c r="A51" i="2" s="1"/>
  <c r="A52" i="2"/>
  <c r="L50" i="2"/>
  <c r="L44" i="2"/>
  <c r="L43" i="2"/>
  <c r="L45" i="2"/>
  <c r="L52" i="2"/>
  <c r="L51" i="2" s="1"/>
  <c r="L41" i="2"/>
  <c r="K40" i="2"/>
  <c r="K23" i="2"/>
  <c r="A23" i="2" s="1"/>
  <c r="M47" i="2"/>
  <c r="M136" i="2"/>
  <c r="M100" i="2"/>
  <c r="M977" i="2"/>
  <c r="M928" i="2"/>
  <c r="M916" i="2"/>
  <c r="M64" i="2"/>
  <c r="M448" i="2"/>
  <c r="M941" i="2"/>
  <c r="M948" i="2"/>
  <c r="M945" i="2"/>
  <c r="M943" i="2"/>
  <c r="M839" i="2"/>
  <c r="M837" i="2"/>
  <c r="M713" i="2"/>
  <c r="M612" i="2"/>
  <c r="M389" i="2"/>
  <c r="M720" i="2"/>
  <c r="M217" i="2"/>
  <c r="M50" i="2"/>
  <c r="M49" i="2"/>
  <c r="M397" i="2"/>
  <c r="M216" i="2"/>
  <c r="M609" i="2"/>
  <c r="M213" i="2"/>
  <c r="M393" i="2"/>
  <c r="M608" i="2"/>
  <c r="M719" i="2"/>
  <c r="M972" i="2"/>
  <c r="M43" i="2"/>
  <c r="M52" i="2"/>
  <c r="M833" i="2"/>
  <c r="M841" i="2"/>
  <c r="M836" i="2"/>
  <c r="M660" i="2"/>
  <c r="M396" i="2"/>
  <c r="M662" i="2"/>
  <c r="M398" i="2"/>
  <c r="M613" i="2"/>
  <c r="M722" i="2"/>
  <c r="M390" i="2"/>
  <c r="M566" i="2"/>
  <c r="M661" i="2"/>
  <c r="M614" i="2"/>
  <c r="M607" i="2"/>
  <c r="M721" i="2"/>
  <c r="M717" i="2"/>
  <c r="M212" i="2"/>
  <c r="M209" i="2"/>
  <c r="M655" i="2"/>
  <c r="M287" i="2"/>
  <c r="M391" i="2"/>
  <c r="M559" i="2"/>
  <c r="M605" i="2"/>
  <c r="M716" i="2"/>
  <c r="M564" i="2"/>
  <c r="M557" i="2"/>
  <c r="M560" i="2"/>
  <c r="M392" i="2"/>
  <c r="M946" i="2"/>
  <c r="M653" i="2"/>
  <c r="M656" i="2"/>
  <c r="M44" i="2"/>
  <c r="M835" i="2"/>
  <c r="M842" i="2"/>
  <c r="M563" i="2"/>
  <c r="M659" i="2"/>
  <c r="M611" i="2"/>
  <c r="M657" i="2"/>
  <c r="M561" i="2"/>
  <c r="M395" i="2"/>
  <c r="M218" i="2"/>
  <c r="M211" i="2"/>
  <c r="M565" i="2"/>
  <c r="M715" i="2"/>
  <c r="M953" i="2"/>
  <c r="M28" i="2"/>
  <c r="M944" i="2"/>
  <c r="M949" i="2"/>
  <c r="M950" i="2"/>
  <c r="L659" i="2"/>
  <c r="L836" i="2"/>
  <c r="L752" i="2" s="1"/>
  <c r="L661" i="2"/>
  <c r="L941" i="2"/>
  <c r="L945" i="2"/>
  <c r="K494" i="2"/>
  <c r="A494" i="2" s="1"/>
  <c r="L948" i="2"/>
  <c r="L949" i="2"/>
  <c r="K493" i="2"/>
  <c r="A493" i="2" s="1"/>
  <c r="K487" i="2"/>
  <c r="A487" i="2" s="1"/>
  <c r="K489" i="2"/>
  <c r="A489" i="2" s="1"/>
  <c r="K491" i="2"/>
  <c r="A491" i="2" s="1"/>
  <c r="L950" i="2"/>
  <c r="L944" i="2"/>
  <c r="K488" i="2"/>
  <c r="A488" i="2" s="1"/>
  <c r="K485" i="2"/>
  <c r="A485" i="2" s="1"/>
  <c r="L943" i="2"/>
  <c r="K947" i="2"/>
  <c r="A947" i="2" s="1"/>
  <c r="L655" i="2"/>
  <c r="L23" i="2"/>
  <c r="L613" i="2"/>
  <c r="M45" i="2"/>
  <c r="L28" i="2"/>
  <c r="L27" i="2" s="1"/>
  <c r="M48" i="2"/>
  <c r="M41" i="2"/>
  <c r="M46" i="2"/>
  <c r="L397" i="2"/>
  <c r="L612" i="2"/>
  <c r="L609" i="2"/>
  <c r="L559" i="2"/>
  <c r="L565" i="2"/>
  <c r="L561" i="2"/>
  <c r="L395" i="2"/>
  <c r="L713" i="2"/>
  <c r="L721" i="2"/>
  <c r="L719" i="2"/>
  <c r="L213" i="2"/>
  <c r="L720" i="2"/>
  <c r="L842" i="2"/>
  <c r="L758" i="2" s="1"/>
  <c r="K181" i="2"/>
  <c r="A181" i="2" s="1"/>
  <c r="L614" i="2"/>
  <c r="L608" i="2"/>
  <c r="L662" i="2"/>
  <c r="L564" i="2"/>
  <c r="L835" i="2"/>
  <c r="L751" i="2" s="1"/>
  <c r="L837" i="2"/>
  <c r="L753" i="2" s="1"/>
  <c r="L660" i="2"/>
  <c r="L717" i="2"/>
  <c r="L656" i="2"/>
  <c r="L755" i="2"/>
  <c r="K751" i="2"/>
  <c r="A751" i="2" s="1"/>
  <c r="K758" i="2"/>
  <c r="A758" i="2" s="1"/>
  <c r="L287" i="2"/>
  <c r="L280" i="2" s="1"/>
  <c r="L279" i="2" s="1"/>
  <c r="K177" i="2"/>
  <c r="A177" i="2" s="1"/>
  <c r="K99" i="2"/>
  <c r="A99" i="2" s="1"/>
  <c r="K63" i="2"/>
  <c r="A63" i="2" s="1"/>
  <c r="L396" i="2"/>
  <c r="L209" i="2"/>
  <c r="L216" i="2"/>
  <c r="K182" i="2"/>
  <c r="A182" i="2" s="1"/>
  <c r="L391" i="2"/>
  <c r="L607" i="2"/>
  <c r="L393" i="2"/>
  <c r="L916" i="2"/>
  <c r="L915" i="2" s="1"/>
  <c r="K976" i="2"/>
  <c r="A976" i="2" s="1"/>
  <c r="L928" i="2"/>
  <c r="L927" i="2" s="1"/>
  <c r="K753" i="2"/>
  <c r="A753" i="2" s="1"/>
  <c r="K915" i="2"/>
  <c r="A915" i="2" s="1"/>
  <c r="K927" i="2"/>
  <c r="A927" i="2" s="1"/>
  <c r="L563" i="2"/>
  <c r="L611" i="2"/>
  <c r="L211" i="2"/>
  <c r="L100" i="2"/>
  <c r="L99" i="2" s="1"/>
  <c r="L64" i="2"/>
  <c r="L63" i="2" s="1"/>
  <c r="K757" i="2"/>
  <c r="A757" i="2" s="1"/>
  <c r="K752" i="2"/>
  <c r="A752" i="2" s="1"/>
  <c r="L398" i="2"/>
  <c r="L560" i="2"/>
  <c r="K176" i="2"/>
  <c r="A176" i="2" s="1"/>
  <c r="L715" i="2"/>
  <c r="L977" i="2"/>
  <c r="L976" i="2" s="1"/>
  <c r="K952" i="2"/>
  <c r="A952" i="2" s="1"/>
  <c r="K175" i="2"/>
  <c r="A175" i="2" s="1"/>
  <c r="K447" i="2"/>
  <c r="A447" i="2" s="1"/>
  <c r="K135" i="2"/>
  <c r="A135" i="2" s="1"/>
  <c r="L841" i="2"/>
  <c r="L757" i="2" s="1"/>
  <c r="L218" i="2"/>
  <c r="L716" i="2"/>
  <c r="L722" i="2"/>
  <c r="K755" i="2"/>
  <c r="A755" i="2" s="1"/>
  <c r="L390" i="2"/>
  <c r="L566" i="2"/>
  <c r="L392" i="2"/>
  <c r="L657" i="2"/>
  <c r="L217" i="2"/>
  <c r="L212" i="2"/>
  <c r="L953" i="2"/>
  <c r="L952" i="2" s="1"/>
  <c r="K27" i="2"/>
  <c r="A27" i="2" s="1"/>
  <c r="L605" i="2"/>
  <c r="L653" i="2"/>
  <c r="K180" i="2"/>
  <c r="A180" i="2" s="1"/>
  <c r="L557" i="2"/>
  <c r="L972" i="2"/>
  <c r="L947" i="2" s="1"/>
  <c r="K173" i="2"/>
  <c r="A173" i="2" s="1"/>
  <c r="K215" i="2"/>
  <c r="A215" i="2" s="1"/>
  <c r="L389" i="2"/>
  <c r="K280" i="2"/>
  <c r="A280" i="2" s="1"/>
  <c r="K749" i="2"/>
  <c r="A749" i="2" s="1"/>
  <c r="L833" i="2"/>
  <c r="L448" i="2"/>
  <c r="L447" i="2" s="1"/>
  <c r="L136" i="2"/>
  <c r="L135" i="2" s="1"/>
  <c r="K39" i="2" l="1"/>
  <c r="A39" i="2" s="1"/>
  <c r="A40" i="2"/>
  <c r="M23" i="2"/>
  <c r="L40" i="2"/>
  <c r="L39" i="2" s="1"/>
  <c r="M952" i="2"/>
  <c r="M135" i="2"/>
  <c r="M927" i="2"/>
  <c r="M976" i="2"/>
  <c r="M915" i="2"/>
  <c r="M63" i="2"/>
  <c r="M280" i="2"/>
  <c r="M447" i="2"/>
  <c r="M99" i="2"/>
  <c r="M491" i="2"/>
  <c r="M489" i="2"/>
  <c r="M488" i="2"/>
  <c r="L181" i="2"/>
  <c r="M40" i="2"/>
  <c r="M51" i="2"/>
  <c r="M177" i="2"/>
  <c r="M485" i="2"/>
  <c r="M947" i="2"/>
  <c r="M749" i="2"/>
  <c r="M752" i="2"/>
  <c r="M758" i="2"/>
  <c r="M181" i="2"/>
  <c r="M487" i="2"/>
  <c r="M494" i="2"/>
  <c r="M215" i="2"/>
  <c r="M180" i="2"/>
  <c r="M173" i="2"/>
  <c r="M182" i="2"/>
  <c r="M27" i="2"/>
  <c r="M755" i="2"/>
  <c r="M175" i="2"/>
  <c r="M176" i="2"/>
  <c r="M757" i="2"/>
  <c r="M753" i="2"/>
  <c r="M751" i="2"/>
  <c r="M493" i="2"/>
  <c r="L488" i="2"/>
  <c r="L464" i="2" s="1"/>
  <c r="L485" i="2"/>
  <c r="L491" i="2"/>
  <c r="L467" i="2" s="1"/>
  <c r="L489" i="2"/>
  <c r="L465" i="2" s="1"/>
  <c r="L177" i="2"/>
  <c r="L493" i="2"/>
  <c r="L469" i="2" s="1"/>
  <c r="L487" i="2"/>
  <c r="L463" i="2" s="1"/>
  <c r="L494" i="2"/>
  <c r="L470" i="2" s="1"/>
  <c r="K469" i="2"/>
  <c r="A469" i="2" s="1"/>
  <c r="K461" i="2"/>
  <c r="A461" i="2" s="1"/>
  <c r="K467" i="2"/>
  <c r="A467" i="2" s="1"/>
  <c r="K464" i="2"/>
  <c r="A464" i="2" s="1"/>
  <c r="K465" i="2"/>
  <c r="A465" i="2" s="1"/>
  <c r="K463" i="2"/>
  <c r="A463" i="2" s="1"/>
  <c r="K470" i="2"/>
  <c r="A470" i="2" s="1"/>
  <c r="L182" i="2"/>
  <c r="L215" i="2"/>
  <c r="L179" i="2" s="1"/>
  <c r="L175" i="2"/>
  <c r="L180" i="2"/>
  <c r="L176" i="2"/>
  <c r="K279" i="2"/>
  <c r="A279" i="2" s="1"/>
  <c r="K179" i="2"/>
  <c r="A179" i="2" s="1"/>
  <c r="L173" i="2"/>
  <c r="L749" i="2"/>
  <c r="M279" i="2" l="1"/>
  <c r="M461" i="2"/>
  <c r="M463" i="2"/>
  <c r="L461" i="2"/>
  <c r="L11" i="2"/>
  <c r="M469" i="2"/>
  <c r="M465" i="2"/>
  <c r="M464" i="2"/>
  <c r="M39" i="2"/>
  <c r="M470" i="2"/>
  <c r="M467" i="2"/>
  <c r="M179" i="2"/>
  <c r="K11" i="2"/>
  <c r="A11" i="2" s="1"/>
  <c r="K864" i="2"/>
  <c r="A864" i="2" s="1"/>
  <c r="K862" i="2"/>
  <c r="A862" i="2" s="1"/>
  <c r="K154" i="2"/>
  <c r="A154" i="2" s="1"/>
  <c r="K150" i="2"/>
  <c r="A150" i="2" s="1"/>
  <c r="K156" i="2"/>
  <c r="A156" i="2" s="1"/>
  <c r="M156" i="2" l="1"/>
  <c r="M154" i="2"/>
  <c r="M864" i="2"/>
  <c r="M150" i="2"/>
  <c r="M862" i="2"/>
  <c r="M11" i="2"/>
  <c r="L150" i="2"/>
  <c r="L154" i="2"/>
  <c r="L864" i="2"/>
  <c r="L840" i="2" s="1"/>
  <c r="L756" i="2" s="1"/>
  <c r="K840" i="2"/>
  <c r="A840" i="2" s="1"/>
  <c r="L156" i="2"/>
  <c r="L862" i="2"/>
  <c r="M840" i="2" l="1"/>
  <c r="K756" i="2"/>
  <c r="A756" i="2" s="1"/>
  <c r="K858" i="2"/>
  <c r="A858" i="2" s="1"/>
  <c r="K149" i="2"/>
  <c r="A149" i="2" s="1"/>
  <c r="K910" i="2"/>
  <c r="A910" i="2" s="1"/>
  <c r="K886" i="2"/>
  <c r="A886" i="2" s="1"/>
  <c r="K874" i="2"/>
  <c r="A874" i="2" s="1"/>
  <c r="K826" i="2"/>
  <c r="A826" i="2" s="1"/>
  <c r="K814" i="2"/>
  <c r="A814" i="2" s="1"/>
  <c r="K802" i="2"/>
  <c r="A802" i="2" s="1"/>
  <c r="K778" i="2"/>
  <c r="A778" i="2" s="1"/>
  <c r="K730" i="2"/>
  <c r="A730" i="2" s="1"/>
  <c r="K694" i="2"/>
  <c r="A694" i="2" s="1"/>
  <c r="K670" i="2"/>
  <c r="A670" i="2" s="1"/>
  <c r="K478" i="2"/>
  <c r="A478" i="2" s="1"/>
  <c r="K202" i="2"/>
  <c r="A202" i="2" s="1"/>
  <c r="K132" i="2"/>
  <c r="A132" i="2" s="1"/>
  <c r="K130" i="2"/>
  <c r="A130" i="2" s="1"/>
  <c r="K129" i="2"/>
  <c r="A129" i="2" s="1"/>
  <c r="K126" i="2"/>
  <c r="A126" i="2" s="1"/>
  <c r="M778" i="2" l="1"/>
  <c r="M130" i="2"/>
  <c r="M886" i="2"/>
  <c r="M756" i="2"/>
  <c r="M910" i="2"/>
  <c r="M874" i="2"/>
  <c r="M670" i="2"/>
  <c r="M802" i="2"/>
  <c r="M149" i="2"/>
  <c r="M694" i="2"/>
  <c r="M814" i="2"/>
  <c r="M126" i="2"/>
  <c r="M202" i="2"/>
  <c r="M730" i="2"/>
  <c r="M826" i="2"/>
  <c r="M858" i="2"/>
  <c r="M478" i="2"/>
  <c r="M132" i="2"/>
  <c r="K24" i="2"/>
  <c r="A24" i="2" s="1"/>
  <c r="M129" i="2"/>
  <c r="K21" i="2"/>
  <c r="A21" i="2" s="1"/>
  <c r="L202" i="2"/>
  <c r="L814" i="2"/>
  <c r="L874" i="2"/>
  <c r="L694" i="2"/>
  <c r="L802" i="2"/>
  <c r="L826" i="2"/>
  <c r="L910" i="2"/>
  <c r="L778" i="2"/>
  <c r="L886" i="2"/>
  <c r="L129" i="2"/>
  <c r="L126" i="2"/>
  <c r="K127" i="2"/>
  <c r="A127" i="2" s="1"/>
  <c r="K134" i="2"/>
  <c r="A134" i="2" s="1"/>
  <c r="L132" i="2"/>
  <c r="L24" i="2" s="1"/>
  <c r="K128" i="2"/>
  <c r="A128" i="2" s="1"/>
  <c r="K133" i="2"/>
  <c r="A133" i="2" s="1"/>
  <c r="L670" i="2"/>
  <c r="L730" i="2"/>
  <c r="L718" i="2" s="1"/>
  <c r="K718" i="2"/>
  <c r="A718" i="2" s="1"/>
  <c r="L478" i="2"/>
  <c r="L130" i="2"/>
  <c r="L149" i="2"/>
  <c r="K148" i="2"/>
  <c r="A148" i="2" s="1"/>
  <c r="L858" i="2"/>
  <c r="K834" i="2"/>
  <c r="A834" i="2" s="1"/>
  <c r="K856" i="2"/>
  <c r="A856" i="2" s="1"/>
  <c r="K682" i="2"/>
  <c r="A682" i="2" s="1"/>
  <c r="K516" i="2"/>
  <c r="A516" i="2" s="1"/>
  <c r="K514" i="2"/>
  <c r="A514" i="2" s="1"/>
  <c r="M148" i="2" l="1"/>
  <c r="M856" i="2"/>
  <c r="M834" i="2"/>
  <c r="M718" i="2"/>
  <c r="M516" i="2"/>
  <c r="K492" i="2"/>
  <c r="A492" i="2" s="1"/>
  <c r="M24" i="2"/>
  <c r="M21" i="2"/>
  <c r="K9" i="2"/>
  <c r="A9" i="2" s="1"/>
  <c r="M514" i="2"/>
  <c r="M133" i="2"/>
  <c r="K25" i="2"/>
  <c r="A25" i="2" s="1"/>
  <c r="M134" i="2"/>
  <c r="K26" i="2"/>
  <c r="A26" i="2" s="1"/>
  <c r="M128" i="2"/>
  <c r="K20" i="2"/>
  <c r="A20" i="2" s="1"/>
  <c r="L21" i="2"/>
  <c r="L9" i="2" s="1"/>
  <c r="K658" i="2"/>
  <c r="A658" i="2" s="1"/>
  <c r="M682" i="2"/>
  <c r="M127" i="2"/>
  <c r="K19" i="2"/>
  <c r="A19" i="2" s="1"/>
  <c r="L514" i="2"/>
  <c r="K147" i="2"/>
  <c r="A147" i="2" s="1"/>
  <c r="L516" i="2"/>
  <c r="L492" i="2" s="1"/>
  <c r="L468" i="2" s="1"/>
  <c r="L12" i="2" s="1"/>
  <c r="L682" i="2"/>
  <c r="L658" i="2" s="1"/>
  <c r="K855" i="2"/>
  <c r="A855" i="2" s="1"/>
  <c r="L128" i="2"/>
  <c r="L134" i="2"/>
  <c r="K774" i="2"/>
  <c r="A774" i="2" s="1"/>
  <c r="K342" i="2"/>
  <c r="A342" i="2" s="1"/>
  <c r="K310" i="2"/>
  <c r="A310" i="2" s="1"/>
  <c r="K822" i="2"/>
  <c r="A822" i="2" s="1"/>
  <c r="K766" i="2"/>
  <c r="A766" i="2" s="1"/>
  <c r="K574" i="2"/>
  <c r="A574" i="2" s="1"/>
  <c r="K382" i="2"/>
  <c r="A382" i="2" s="1"/>
  <c r="K274" i="2"/>
  <c r="A274" i="2" s="1"/>
  <c r="K666" i="2"/>
  <c r="A666" i="2" s="1"/>
  <c r="K250" i="2"/>
  <c r="A250" i="2" s="1"/>
  <c r="K894" i="2"/>
  <c r="A894" i="2" s="1"/>
  <c r="K430" i="2"/>
  <c r="A430" i="2" s="1"/>
  <c r="K322" i="2"/>
  <c r="A322" i="2" s="1"/>
  <c r="K967" i="2"/>
  <c r="A967" i="2" s="1"/>
  <c r="K198" i="2"/>
  <c r="A198" i="2" s="1"/>
  <c r="L133" i="2"/>
  <c r="L127" i="2"/>
  <c r="K882" i="2"/>
  <c r="A882" i="2" s="1"/>
  <c r="K622" i="2"/>
  <c r="A622" i="2" s="1"/>
  <c r="K406" i="2"/>
  <c r="A406" i="2" s="1"/>
  <c r="K298" i="2"/>
  <c r="A298" i="2" s="1"/>
  <c r="K190" i="2"/>
  <c r="A190" i="2" s="1"/>
  <c r="K810" i="2"/>
  <c r="A810" i="2" s="1"/>
  <c r="K418" i="2"/>
  <c r="A418" i="2" s="1"/>
  <c r="K906" i="2"/>
  <c r="A906" i="2" s="1"/>
  <c r="K798" i="2"/>
  <c r="A798" i="2" s="1"/>
  <c r="K690" i="2"/>
  <c r="A690" i="2" s="1"/>
  <c r="K442" i="2"/>
  <c r="A442" i="2" s="1"/>
  <c r="K334" i="2"/>
  <c r="A334" i="2" s="1"/>
  <c r="K358" i="2"/>
  <c r="A358" i="2" s="1"/>
  <c r="M991" i="2"/>
  <c r="K870" i="2"/>
  <c r="A870" i="2" s="1"/>
  <c r="K262" i="2"/>
  <c r="A262" i="2" s="1"/>
  <c r="K850" i="2"/>
  <c r="A850" i="2" s="1"/>
  <c r="K790" i="2"/>
  <c r="A790" i="2" s="1"/>
  <c r="K726" i="2"/>
  <c r="A726" i="2" s="1"/>
  <c r="K474" i="2"/>
  <c r="A474" i="2" s="1"/>
  <c r="K370" i="2"/>
  <c r="A370" i="2" s="1"/>
  <c r="K238" i="2"/>
  <c r="A238" i="2" s="1"/>
  <c r="K226" i="2"/>
  <c r="A226" i="2" s="1"/>
  <c r="K125" i="2"/>
  <c r="A125" i="2" s="1"/>
  <c r="L834" i="2"/>
  <c r="L856" i="2"/>
  <c r="L855" i="2" s="1"/>
  <c r="L148" i="2"/>
  <c r="L147" i="2" s="1"/>
  <c r="K118" i="2"/>
  <c r="A118" i="2" s="1"/>
  <c r="K113" i="2"/>
  <c r="A113" i="2" s="1"/>
  <c r="K114" i="2"/>
  <c r="A114" i="2" s="1"/>
  <c r="M855" i="2" l="1"/>
  <c r="M147" i="2"/>
  <c r="M358" i="2"/>
  <c r="M442" i="2"/>
  <c r="M798" i="2"/>
  <c r="M418" i="2"/>
  <c r="M190" i="2"/>
  <c r="M406" i="2"/>
  <c r="M882" i="2"/>
  <c r="M198" i="2"/>
  <c r="M322" i="2"/>
  <c r="M894" i="2"/>
  <c r="M666" i="2"/>
  <c r="M382" i="2"/>
  <c r="M766" i="2"/>
  <c r="M310" i="2"/>
  <c r="M774" i="2"/>
  <c r="M658" i="2"/>
  <c r="K468" i="2"/>
  <c r="A468" i="2" s="1"/>
  <c r="M226" i="2"/>
  <c r="M370" i="2"/>
  <c r="M726" i="2"/>
  <c r="M850" i="2"/>
  <c r="M870" i="2"/>
  <c r="M9" i="2"/>
  <c r="M334" i="2"/>
  <c r="M690" i="2"/>
  <c r="M906" i="2"/>
  <c r="M810" i="2"/>
  <c r="M298" i="2"/>
  <c r="M622" i="2"/>
  <c r="M430" i="2"/>
  <c r="M250" i="2"/>
  <c r="M274" i="2"/>
  <c r="M574" i="2"/>
  <c r="M822" i="2"/>
  <c r="M342" i="2"/>
  <c r="M125" i="2"/>
  <c r="M238" i="2"/>
  <c r="M790" i="2"/>
  <c r="M262" i="2"/>
  <c r="M25" i="2"/>
  <c r="K13" i="2"/>
  <c r="A13" i="2" s="1"/>
  <c r="M20" i="2"/>
  <c r="K8" i="2"/>
  <c r="A8" i="2" s="1"/>
  <c r="M474" i="2"/>
  <c r="M967" i="2"/>
  <c r="K942" i="2"/>
  <c r="A942" i="2" s="1"/>
  <c r="M26" i="2"/>
  <c r="K14" i="2"/>
  <c r="A14" i="2" s="1"/>
  <c r="M492" i="2"/>
  <c r="M19" i="2"/>
  <c r="K7" i="2"/>
  <c r="A7" i="2" s="1"/>
  <c r="M113" i="2"/>
  <c r="K17" i="2"/>
  <c r="A17" i="2" s="1"/>
  <c r="M114" i="2"/>
  <c r="K18" i="2"/>
  <c r="A18" i="2" s="1"/>
  <c r="L25" i="2"/>
  <c r="L13" i="2" s="1"/>
  <c r="L20" i="2"/>
  <c r="L8" i="2" s="1"/>
  <c r="M118" i="2"/>
  <c r="K22" i="2"/>
  <c r="A22" i="2" s="1"/>
  <c r="L19" i="2"/>
  <c r="L7" i="2" s="1"/>
  <c r="L26" i="2"/>
  <c r="L14" i="2" s="1"/>
  <c r="L114" i="2"/>
  <c r="L18" i="2" s="1"/>
  <c r="K546" i="2"/>
  <c r="A546" i="2" s="1"/>
  <c r="K642" i="2"/>
  <c r="A642" i="2" s="1"/>
  <c r="K522" i="2"/>
  <c r="A522" i="2" s="1"/>
  <c r="L113" i="2"/>
  <c r="K112" i="2"/>
  <c r="A112" i="2" s="1"/>
  <c r="K594" i="2"/>
  <c r="A594" i="2" s="1"/>
  <c r="K678" i="2"/>
  <c r="A678" i="2" s="1"/>
  <c r="K534" i="2"/>
  <c r="A534" i="2" s="1"/>
  <c r="K630" i="2"/>
  <c r="A630" i="2" s="1"/>
  <c r="K498" i="2"/>
  <c r="A498" i="2" s="1"/>
  <c r="L118" i="2"/>
  <c r="L22" i="2" s="1"/>
  <c r="K510" i="2"/>
  <c r="A510" i="2" s="1"/>
  <c r="K702" i="2"/>
  <c r="A702" i="2" s="1"/>
  <c r="K738" i="2"/>
  <c r="A738" i="2" s="1"/>
  <c r="K582" i="2"/>
  <c r="A582" i="2" s="1"/>
  <c r="L850" i="2"/>
  <c r="K844" i="2"/>
  <c r="A844" i="2" s="1"/>
  <c r="K838" i="2"/>
  <c r="A838" i="2" s="1"/>
  <c r="L870" i="2"/>
  <c r="L868" i="2" s="1"/>
  <c r="L867" i="2" s="1"/>
  <c r="K868" i="2"/>
  <c r="A868" i="2" s="1"/>
  <c r="L358" i="2"/>
  <c r="L352" i="2" s="1"/>
  <c r="L351" i="2" s="1"/>
  <c r="K352" i="2"/>
  <c r="A352" i="2" s="1"/>
  <c r="L442" i="2"/>
  <c r="L436" i="2" s="1"/>
  <c r="L435" i="2" s="1"/>
  <c r="K436" i="2"/>
  <c r="A436" i="2" s="1"/>
  <c r="L798" i="2"/>
  <c r="L796" i="2" s="1"/>
  <c r="L795" i="2" s="1"/>
  <c r="K796" i="2"/>
  <c r="A796" i="2" s="1"/>
  <c r="L418" i="2"/>
  <c r="L412" i="2" s="1"/>
  <c r="L411" i="2" s="1"/>
  <c r="K412" i="2"/>
  <c r="A412" i="2" s="1"/>
  <c r="L190" i="2"/>
  <c r="L184" i="2" s="1"/>
  <c r="L183" i="2" s="1"/>
  <c r="K184" i="2"/>
  <c r="A184" i="2" s="1"/>
  <c r="L406" i="2"/>
  <c r="K394" i="2"/>
  <c r="A394" i="2" s="1"/>
  <c r="K400" i="2"/>
  <c r="A400" i="2" s="1"/>
  <c r="L882" i="2"/>
  <c r="L880" i="2" s="1"/>
  <c r="L879" i="2" s="1"/>
  <c r="K880" i="2"/>
  <c r="A880" i="2" s="1"/>
  <c r="L967" i="2"/>
  <c r="L942" i="2" s="1"/>
  <c r="K965" i="2"/>
  <c r="A965" i="2" s="1"/>
  <c r="L430" i="2"/>
  <c r="L424" i="2" s="1"/>
  <c r="L423" i="2" s="1"/>
  <c r="K424" i="2"/>
  <c r="A424" i="2" s="1"/>
  <c r="L250" i="2"/>
  <c r="L244" i="2" s="1"/>
  <c r="L243" i="2" s="1"/>
  <c r="K244" i="2"/>
  <c r="A244" i="2" s="1"/>
  <c r="L274" i="2"/>
  <c r="L268" i="2" s="1"/>
  <c r="L267" i="2" s="1"/>
  <c r="K268" i="2"/>
  <c r="A268" i="2" s="1"/>
  <c r="L574" i="2"/>
  <c r="K562" i="2"/>
  <c r="A562" i="2" s="1"/>
  <c r="K568" i="2"/>
  <c r="A568" i="2" s="1"/>
  <c r="L822" i="2"/>
  <c r="L820" i="2" s="1"/>
  <c r="L819" i="2" s="1"/>
  <c r="K820" i="2"/>
  <c r="A820" i="2" s="1"/>
  <c r="L342" i="2"/>
  <c r="K340" i="2"/>
  <c r="A340" i="2" s="1"/>
  <c r="K210" i="2"/>
  <c r="A210" i="2" s="1"/>
  <c r="K750" i="2"/>
  <c r="A750" i="2" s="1"/>
  <c r="L262" i="2"/>
  <c r="L256" i="2" s="1"/>
  <c r="L255" i="2" s="1"/>
  <c r="K256" i="2"/>
  <c r="A256" i="2" s="1"/>
  <c r="L989" i="2"/>
  <c r="L988" i="2" s="1"/>
  <c r="K989" i="2"/>
  <c r="A989" i="2" s="1"/>
  <c r="L334" i="2"/>
  <c r="L328" i="2" s="1"/>
  <c r="L327" i="2" s="1"/>
  <c r="K328" i="2"/>
  <c r="A328" i="2" s="1"/>
  <c r="L690" i="2"/>
  <c r="L688" i="2" s="1"/>
  <c r="L687" i="2" s="1"/>
  <c r="K688" i="2"/>
  <c r="A688" i="2" s="1"/>
  <c r="L906" i="2"/>
  <c r="L904" i="2" s="1"/>
  <c r="L903" i="2" s="1"/>
  <c r="K904" i="2"/>
  <c r="A904" i="2" s="1"/>
  <c r="L810" i="2"/>
  <c r="L808" i="2" s="1"/>
  <c r="L807" i="2" s="1"/>
  <c r="K808" i="2"/>
  <c r="A808" i="2" s="1"/>
  <c r="L298" i="2"/>
  <c r="L292" i="2" s="1"/>
  <c r="L291" i="2" s="1"/>
  <c r="K292" i="2"/>
  <c r="A292" i="2" s="1"/>
  <c r="L622" i="2"/>
  <c r="K610" i="2"/>
  <c r="A610" i="2" s="1"/>
  <c r="K616" i="2"/>
  <c r="A616" i="2" s="1"/>
  <c r="L198" i="2"/>
  <c r="K196" i="2"/>
  <c r="A196" i="2" s="1"/>
  <c r="L322" i="2"/>
  <c r="L316" i="2" s="1"/>
  <c r="L315" i="2" s="1"/>
  <c r="K316" i="2"/>
  <c r="A316" i="2" s="1"/>
  <c r="L894" i="2"/>
  <c r="L892" i="2" s="1"/>
  <c r="L891" i="2" s="1"/>
  <c r="K892" i="2"/>
  <c r="A892" i="2" s="1"/>
  <c r="L666" i="2"/>
  <c r="K664" i="2"/>
  <c r="A664" i="2" s="1"/>
  <c r="L382" i="2"/>
  <c r="L376" i="2" s="1"/>
  <c r="L375" i="2" s="1"/>
  <c r="K376" i="2"/>
  <c r="A376" i="2" s="1"/>
  <c r="L766" i="2"/>
  <c r="L760" i="2" s="1"/>
  <c r="L759" i="2" s="1"/>
  <c r="K760" i="2"/>
  <c r="A760" i="2" s="1"/>
  <c r="L310" i="2"/>
  <c r="L304" i="2" s="1"/>
  <c r="L303" i="2" s="1"/>
  <c r="K304" i="2"/>
  <c r="A304" i="2" s="1"/>
  <c r="L774" i="2"/>
  <c r="L772" i="2" s="1"/>
  <c r="L771" i="2" s="1"/>
  <c r="K772" i="2"/>
  <c r="A772" i="2" s="1"/>
  <c r="L790" i="2"/>
  <c r="K784" i="2"/>
  <c r="A784" i="2" s="1"/>
  <c r="L726" i="2"/>
  <c r="K724" i="2"/>
  <c r="A724" i="2" s="1"/>
  <c r="L474" i="2"/>
  <c r="K472" i="2"/>
  <c r="A472" i="2" s="1"/>
  <c r="L370" i="2"/>
  <c r="L364" i="2" s="1"/>
  <c r="L363" i="2" s="1"/>
  <c r="K364" i="2"/>
  <c r="A364" i="2" s="1"/>
  <c r="L238" i="2"/>
  <c r="L232" i="2" s="1"/>
  <c r="L231" i="2" s="1"/>
  <c r="K232" i="2"/>
  <c r="A232" i="2" s="1"/>
  <c r="L226" i="2"/>
  <c r="K214" i="2"/>
  <c r="A214" i="2" s="1"/>
  <c r="K220" i="2"/>
  <c r="A220" i="2" s="1"/>
  <c r="L125" i="2"/>
  <c r="K124" i="2"/>
  <c r="A124" i="2" s="1"/>
  <c r="M13" i="2" l="1"/>
  <c r="M124" i="2"/>
  <c r="M292" i="2"/>
  <c r="M328" i="2"/>
  <c r="M256" i="2"/>
  <c r="M364" i="2"/>
  <c r="M724" i="2"/>
  <c r="M772" i="2"/>
  <c r="M760" i="2"/>
  <c r="M664" i="2"/>
  <c r="M316" i="2"/>
  <c r="M616" i="2"/>
  <c r="M244" i="2"/>
  <c r="M965" i="2"/>
  <c r="M400" i="2"/>
  <c r="M844" i="2"/>
  <c r="M436" i="2"/>
  <c r="M868" i="2"/>
  <c r="M112" i="2"/>
  <c r="M808" i="2"/>
  <c r="M989" i="2"/>
  <c r="M820" i="2"/>
  <c r="M412" i="2"/>
  <c r="M232" i="2"/>
  <c r="M472" i="2"/>
  <c r="M784" i="2"/>
  <c r="M304" i="2"/>
  <c r="M376" i="2"/>
  <c r="M892" i="2"/>
  <c r="M196" i="2"/>
  <c r="M268" i="2"/>
  <c r="M424" i="2"/>
  <c r="M880" i="2"/>
  <c r="M220" i="2"/>
  <c r="M904" i="2"/>
  <c r="M340" i="2"/>
  <c r="M568" i="2"/>
  <c r="M184" i="2"/>
  <c r="M796" i="2"/>
  <c r="M352" i="2"/>
  <c r="M468" i="2"/>
  <c r="M610" i="2"/>
  <c r="M688" i="2"/>
  <c r="M750" i="2"/>
  <c r="M394" i="2"/>
  <c r="M522" i="2"/>
  <c r="M546" i="2"/>
  <c r="M942" i="2"/>
  <c r="M210" i="2"/>
  <c r="M582" i="2"/>
  <c r="M702" i="2"/>
  <c r="M630" i="2"/>
  <c r="M678" i="2"/>
  <c r="K12" i="2"/>
  <c r="A12" i="2" s="1"/>
  <c r="M838" i="2"/>
  <c r="M642" i="2"/>
  <c r="M14" i="2"/>
  <c r="M214" i="2"/>
  <c r="M510" i="2"/>
  <c r="M534" i="2"/>
  <c r="M594" i="2"/>
  <c r="M7" i="2"/>
  <c r="M8" i="2"/>
  <c r="M22" i="2"/>
  <c r="M18" i="2"/>
  <c r="L472" i="2"/>
  <c r="L471" i="2" s="1"/>
  <c r="M498" i="2"/>
  <c r="M562" i="2"/>
  <c r="K490" i="2"/>
  <c r="A490" i="2" s="1"/>
  <c r="M17" i="2"/>
  <c r="K5" i="2"/>
  <c r="A5" i="2" s="1"/>
  <c r="K754" i="2"/>
  <c r="A754" i="2" s="1"/>
  <c r="K654" i="2"/>
  <c r="A654" i="2" s="1"/>
  <c r="K714" i="2"/>
  <c r="A714" i="2" s="1"/>
  <c r="M738" i="2"/>
  <c r="L17" i="2"/>
  <c r="L5" i="2" s="1"/>
  <c r="K174" i="2"/>
  <c r="A174" i="2" s="1"/>
  <c r="L112" i="2"/>
  <c r="L111" i="2" s="1"/>
  <c r="K363" i="2"/>
  <c r="A363" i="2" s="1"/>
  <c r="K771" i="2"/>
  <c r="A771" i="2" s="1"/>
  <c r="K759" i="2"/>
  <c r="A759" i="2" s="1"/>
  <c r="K663" i="2"/>
  <c r="A663" i="2" s="1"/>
  <c r="K267" i="2"/>
  <c r="A267" i="2" s="1"/>
  <c r="K423" i="2"/>
  <c r="A423" i="2" s="1"/>
  <c r="K388" i="2"/>
  <c r="A388" i="2" s="1"/>
  <c r="K411" i="2"/>
  <c r="A411" i="2" s="1"/>
  <c r="K435" i="2"/>
  <c r="A435" i="2" s="1"/>
  <c r="K867" i="2"/>
  <c r="A867" i="2" s="1"/>
  <c r="L630" i="2"/>
  <c r="K628" i="2"/>
  <c r="A628" i="2" s="1"/>
  <c r="K606" i="2"/>
  <c r="A606" i="2" s="1"/>
  <c r="L678" i="2"/>
  <c r="L676" i="2" s="1"/>
  <c r="L675" i="2" s="1"/>
  <c r="K676" i="2"/>
  <c r="A676" i="2" s="1"/>
  <c r="K111" i="2"/>
  <c r="A111" i="2" s="1"/>
  <c r="K123" i="2"/>
  <c r="A123" i="2" s="1"/>
  <c r="K315" i="2"/>
  <c r="A315" i="2" s="1"/>
  <c r="K291" i="2"/>
  <c r="A291" i="2" s="1"/>
  <c r="K903" i="2"/>
  <c r="A903" i="2" s="1"/>
  <c r="K327" i="2"/>
  <c r="A327" i="2" s="1"/>
  <c r="K255" i="2"/>
  <c r="A255" i="2" s="1"/>
  <c r="K339" i="2"/>
  <c r="A339" i="2" s="1"/>
  <c r="K567" i="2"/>
  <c r="A567" i="2" s="1"/>
  <c r="K879" i="2"/>
  <c r="A879" i="2" s="1"/>
  <c r="L582" i="2"/>
  <c r="K558" i="2"/>
  <c r="A558" i="2" s="1"/>
  <c r="K580" i="2"/>
  <c r="A580" i="2" s="1"/>
  <c r="L702" i="2"/>
  <c r="L700" i="2" s="1"/>
  <c r="L699" i="2" s="1"/>
  <c r="K700" i="2"/>
  <c r="A700" i="2" s="1"/>
  <c r="L642" i="2"/>
  <c r="L640" i="2" s="1"/>
  <c r="L639" i="2" s="1"/>
  <c r="K640" i="2"/>
  <c r="A640" i="2" s="1"/>
  <c r="K231" i="2"/>
  <c r="A231" i="2" s="1"/>
  <c r="K471" i="2"/>
  <c r="A471" i="2" s="1"/>
  <c r="K723" i="2"/>
  <c r="A723" i="2" s="1"/>
  <c r="K783" i="2"/>
  <c r="A783" i="2" s="1"/>
  <c r="K303" i="2"/>
  <c r="A303" i="2" s="1"/>
  <c r="K375" i="2"/>
  <c r="A375" i="2" s="1"/>
  <c r="K615" i="2"/>
  <c r="A615" i="2" s="1"/>
  <c r="K243" i="2"/>
  <c r="A243" i="2" s="1"/>
  <c r="K964" i="2"/>
  <c r="A964" i="2" s="1"/>
  <c r="K183" i="2"/>
  <c r="A183" i="2" s="1"/>
  <c r="K795" i="2"/>
  <c r="A795" i="2" s="1"/>
  <c r="K351" i="2"/>
  <c r="A351" i="2" s="1"/>
  <c r="K832" i="2"/>
  <c r="A832" i="2" s="1"/>
  <c r="L498" i="2"/>
  <c r="K496" i="2"/>
  <c r="A496" i="2" s="1"/>
  <c r="L534" i="2"/>
  <c r="L532" i="2" s="1"/>
  <c r="L531" i="2" s="1"/>
  <c r="K532" i="2"/>
  <c r="A532" i="2" s="1"/>
  <c r="L594" i="2"/>
  <c r="L592" i="2" s="1"/>
  <c r="L591" i="2" s="1"/>
  <c r="K592" i="2"/>
  <c r="A592" i="2" s="1"/>
  <c r="K219" i="2"/>
  <c r="A219" i="2" s="1"/>
  <c r="K891" i="2"/>
  <c r="A891" i="2" s="1"/>
  <c r="K195" i="2"/>
  <c r="A195" i="2" s="1"/>
  <c r="K807" i="2"/>
  <c r="A807" i="2" s="1"/>
  <c r="K687" i="2"/>
  <c r="A687" i="2" s="1"/>
  <c r="K988" i="2"/>
  <c r="A988" i="2" s="1"/>
  <c r="K819" i="2"/>
  <c r="A819" i="2" s="1"/>
  <c r="K940" i="2"/>
  <c r="A940" i="2" s="1"/>
  <c r="K399" i="2"/>
  <c r="A399" i="2" s="1"/>
  <c r="K843" i="2"/>
  <c r="A843" i="2" s="1"/>
  <c r="L738" i="2"/>
  <c r="L736" i="2" s="1"/>
  <c r="L735" i="2" s="1"/>
  <c r="K736" i="2"/>
  <c r="A736" i="2" s="1"/>
  <c r="L510" i="2"/>
  <c r="L508" i="2" s="1"/>
  <c r="L507" i="2" s="1"/>
  <c r="K508" i="2"/>
  <c r="A508" i="2" s="1"/>
  <c r="L522" i="2"/>
  <c r="L520" i="2" s="1"/>
  <c r="L519" i="2" s="1"/>
  <c r="K520" i="2"/>
  <c r="A520" i="2" s="1"/>
  <c r="L546" i="2"/>
  <c r="L544" i="2" s="1"/>
  <c r="L543" i="2" s="1"/>
  <c r="K544" i="2"/>
  <c r="A544" i="2" s="1"/>
  <c r="L196" i="2"/>
  <c r="L195" i="2" s="1"/>
  <c r="L394" i="2"/>
  <c r="L388" i="2" s="1"/>
  <c r="L387" i="2" s="1"/>
  <c r="L400" i="2"/>
  <c r="L399" i="2" s="1"/>
  <c r="L750" i="2"/>
  <c r="L664" i="2"/>
  <c r="L663" i="2" s="1"/>
  <c r="L210" i="2"/>
  <c r="L174" i="2" s="1"/>
  <c r="L340" i="2"/>
  <c r="L339" i="2" s="1"/>
  <c r="L562" i="2"/>
  <c r="L568" i="2"/>
  <c r="L567" i="2" s="1"/>
  <c r="L610" i="2"/>
  <c r="L616" i="2"/>
  <c r="L615" i="2" s="1"/>
  <c r="L940" i="2"/>
  <c r="L939" i="2" s="1"/>
  <c r="L965" i="2"/>
  <c r="L964" i="2" s="1"/>
  <c r="L844" i="2"/>
  <c r="L843" i="2" s="1"/>
  <c r="L838" i="2"/>
  <c r="L832" i="2" s="1"/>
  <c r="L831" i="2" s="1"/>
  <c r="L784" i="2"/>
  <c r="L783" i="2" s="1"/>
  <c r="L724" i="2"/>
  <c r="L723" i="2" s="1"/>
  <c r="K208" i="2"/>
  <c r="A208" i="2" s="1"/>
  <c r="K178" i="2"/>
  <c r="A178" i="2" s="1"/>
  <c r="L214" i="2"/>
  <c r="L220" i="2"/>
  <c r="L219" i="2" s="1"/>
  <c r="K16" i="2"/>
  <c r="A16" i="2" s="1"/>
  <c r="L124" i="2"/>
  <c r="L123" i="2" s="1"/>
  <c r="K652" i="2" l="1"/>
  <c r="A652" i="2" s="1"/>
  <c r="M12" i="2"/>
  <c r="M219" i="2"/>
  <c r="M640" i="2"/>
  <c r="M544" i="2"/>
  <c r="M508" i="2"/>
  <c r="M843" i="2"/>
  <c r="M988" i="2"/>
  <c r="M891" i="2"/>
  <c r="M532" i="2"/>
  <c r="M964" i="2"/>
  <c r="M303" i="2"/>
  <c r="M231" i="2"/>
  <c r="M879" i="2"/>
  <c r="M327" i="2"/>
  <c r="M759" i="2"/>
  <c r="M399" i="2"/>
  <c r="M243" i="2"/>
  <c r="M783" i="2"/>
  <c r="M580" i="2"/>
  <c r="M567" i="2"/>
  <c r="M903" i="2"/>
  <c r="M123" i="2"/>
  <c r="K604" i="2"/>
  <c r="A604" i="2" s="1"/>
  <c r="M867" i="2"/>
  <c r="M423" i="2"/>
  <c r="M771" i="2"/>
  <c r="M520" i="2"/>
  <c r="M736" i="2"/>
  <c r="M940" i="2"/>
  <c r="M807" i="2"/>
  <c r="M592" i="2"/>
  <c r="M496" i="2"/>
  <c r="M795" i="2"/>
  <c r="M615" i="2"/>
  <c r="M723" i="2"/>
  <c r="M339" i="2"/>
  <c r="M291" i="2"/>
  <c r="M111" i="2"/>
  <c r="M628" i="2"/>
  <c r="M435" i="2"/>
  <c r="M267" i="2"/>
  <c r="M363" i="2"/>
  <c r="M351" i="2"/>
  <c r="M819" i="2"/>
  <c r="M195" i="2"/>
  <c r="M183" i="2"/>
  <c r="M375" i="2"/>
  <c r="M471" i="2"/>
  <c r="M700" i="2"/>
  <c r="M255" i="2"/>
  <c r="M315" i="2"/>
  <c r="M676" i="2"/>
  <c r="M411" i="2"/>
  <c r="M663" i="2"/>
  <c r="M16" i="2"/>
  <c r="M208" i="2"/>
  <c r="M606" i="2"/>
  <c r="M714" i="2"/>
  <c r="M754" i="2"/>
  <c r="M558" i="2"/>
  <c r="M5" i="2"/>
  <c r="M178" i="2"/>
  <c r="M687" i="2"/>
  <c r="M832" i="2"/>
  <c r="M388" i="2"/>
  <c r="M174" i="2"/>
  <c r="M654" i="2"/>
  <c r="M490" i="2"/>
  <c r="K748" i="2"/>
  <c r="A748" i="2" s="1"/>
  <c r="L490" i="2"/>
  <c r="K486" i="2"/>
  <c r="A486" i="2" s="1"/>
  <c r="K466" i="2"/>
  <c r="A466" i="2" s="1"/>
  <c r="L496" i="2"/>
  <c r="L495" i="2" s="1"/>
  <c r="K712" i="2"/>
  <c r="A712" i="2" s="1"/>
  <c r="L754" i="2"/>
  <c r="L748" i="2" s="1"/>
  <c r="L747" i="2" s="1"/>
  <c r="L714" i="2"/>
  <c r="L712" i="2" s="1"/>
  <c r="L711" i="2" s="1"/>
  <c r="L654" i="2"/>
  <c r="L652" i="2" s="1"/>
  <c r="L651" i="2" s="1"/>
  <c r="K556" i="2"/>
  <c r="A556" i="2" s="1"/>
  <c r="K543" i="2"/>
  <c r="A543" i="2" s="1"/>
  <c r="K495" i="2"/>
  <c r="A495" i="2" s="1"/>
  <c r="K831" i="2"/>
  <c r="A831" i="2" s="1"/>
  <c r="K15" i="2"/>
  <c r="A15" i="2" s="1"/>
  <c r="K735" i="2"/>
  <c r="A735" i="2" s="1"/>
  <c r="K939" i="2"/>
  <c r="A939" i="2" s="1"/>
  <c r="K531" i="2"/>
  <c r="A531" i="2" s="1"/>
  <c r="K579" i="2"/>
  <c r="A579" i="2" s="1"/>
  <c r="K675" i="2"/>
  <c r="A675" i="2" s="1"/>
  <c r="K627" i="2"/>
  <c r="A627" i="2" s="1"/>
  <c r="K387" i="2"/>
  <c r="A387" i="2" s="1"/>
  <c r="K207" i="2"/>
  <c r="A207" i="2" s="1"/>
  <c r="K507" i="2"/>
  <c r="A507" i="2" s="1"/>
  <c r="K591" i="2"/>
  <c r="A591" i="2" s="1"/>
  <c r="K699" i="2"/>
  <c r="A699" i="2" s="1"/>
  <c r="L606" i="2"/>
  <c r="L604" i="2" s="1"/>
  <c r="L603" i="2" s="1"/>
  <c r="L628" i="2"/>
  <c r="L627" i="2" s="1"/>
  <c r="K519" i="2"/>
  <c r="A519" i="2" s="1"/>
  <c r="K639" i="2"/>
  <c r="A639" i="2" s="1"/>
  <c r="L558" i="2"/>
  <c r="L556" i="2" s="1"/>
  <c r="L555" i="2" s="1"/>
  <c r="L580" i="2"/>
  <c r="L579" i="2" s="1"/>
  <c r="K172" i="2"/>
  <c r="A172" i="2" s="1"/>
  <c r="L208" i="2"/>
  <c r="L207" i="2" s="1"/>
  <c r="L178" i="2"/>
  <c r="L16" i="2"/>
  <c r="L15" i="2" s="1"/>
  <c r="K651" i="2" l="1"/>
  <c r="A651" i="2" s="1"/>
  <c r="M652" i="2"/>
  <c r="K603" i="2"/>
  <c r="A603" i="2" s="1"/>
  <c r="M604" i="2"/>
  <c r="M519" i="2"/>
  <c r="M699" i="2"/>
  <c r="M531" i="2"/>
  <c r="K747" i="2"/>
  <c r="A747" i="2" s="1"/>
  <c r="M591" i="2"/>
  <c r="M627" i="2"/>
  <c r="M939" i="2"/>
  <c r="M495" i="2"/>
  <c r="M579" i="2"/>
  <c r="M639" i="2"/>
  <c r="M507" i="2"/>
  <c r="M675" i="2"/>
  <c r="M735" i="2"/>
  <c r="M543" i="2"/>
  <c r="M831" i="2"/>
  <c r="M748" i="2"/>
  <c r="K10" i="2"/>
  <c r="A10" i="2" s="1"/>
  <c r="M172" i="2"/>
  <c r="M651" i="2"/>
  <c r="M207" i="2"/>
  <c r="M15" i="2"/>
  <c r="K462" i="2"/>
  <c r="A462" i="2" s="1"/>
  <c r="M387" i="2"/>
  <c r="M556" i="2"/>
  <c r="M712" i="2"/>
  <c r="K484" i="2"/>
  <c r="A484" i="2" s="1"/>
  <c r="M466" i="2"/>
  <c r="M486" i="2"/>
  <c r="K711" i="2"/>
  <c r="A711" i="2" s="1"/>
  <c r="L466" i="2"/>
  <c r="L10" i="2" s="1"/>
  <c r="L486" i="2"/>
  <c r="L462" i="2" s="1"/>
  <c r="L6" i="2" s="1"/>
  <c r="K555" i="2"/>
  <c r="A555" i="2" s="1"/>
  <c r="K171" i="2"/>
  <c r="A171" i="2" s="1"/>
  <c r="L172" i="2"/>
  <c r="L171" i="2" s="1"/>
  <c r="M747" i="2" l="1"/>
  <c r="M603" i="2"/>
  <c r="K460" i="2"/>
  <c r="A460" i="2" s="1"/>
  <c r="M462" i="2"/>
  <c r="M10" i="2"/>
  <c r="M484" i="2"/>
  <c r="M171" i="2"/>
  <c r="M555" i="2"/>
  <c r="M711" i="2"/>
  <c r="K6" i="2"/>
  <c r="A6" i="2" s="1"/>
  <c r="K483" i="2"/>
  <c r="A483" i="2" s="1"/>
  <c r="L460" i="2"/>
  <c r="L459" i="2" s="1"/>
  <c r="L484" i="2"/>
  <c r="L483" i="2" s="1"/>
  <c r="L4" i="2"/>
  <c r="L3" i="2" s="1"/>
  <c r="M460" i="2" l="1"/>
  <c r="K459" i="2"/>
  <c r="A459" i="2" s="1"/>
  <c r="K4" i="2"/>
  <c r="A4" i="2" s="1"/>
  <c r="M6" i="2"/>
  <c r="M483" i="2"/>
  <c r="M459" i="2" l="1"/>
  <c r="K3" i="2"/>
  <c r="A3" i="2" s="1"/>
  <c r="M4" i="2"/>
  <c r="M3" i="2" l="1"/>
</calcChain>
</file>

<file path=xl/comments1.xml><?xml version="1.0" encoding="utf-8"?>
<comments xmlns="http://schemas.openxmlformats.org/spreadsheetml/2006/main">
  <authors>
    <author>Author</author>
  </authors>
  <commentList>
    <comment ref="D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
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1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2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75 030 ლარი გამოყენებულია</t>
        </r>
      </text>
    </comment>
    <comment ref="D1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6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4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4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49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49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58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60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6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68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69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7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6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77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 მთლიანად გამოყენებულია</t>
        </r>
      </text>
    </comment>
    <comment ref="D82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82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5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85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8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</commentList>
</comments>
</file>

<file path=xl/sharedStrings.xml><?xml version="1.0" encoding="utf-8"?>
<sst xmlns="http://schemas.openxmlformats.org/spreadsheetml/2006/main" count="3096" uniqueCount="220">
  <si>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</si>
  <si>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</si>
  <si>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</si>
  <si>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</si>
  <si>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</si>
  <si>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</si>
  <si>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</si>
  <si>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</si>
  <si>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</si>
  <si>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</si>
  <si>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</si>
  <si>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</si>
  <si>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</si>
  <si>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</si>
  <si>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</si>
  <si>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</si>
  <si>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</si>
  <si>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</si>
  <si>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</si>
  <si>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</si>
  <si>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</si>
  <si>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</si>
  <si>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</si>
  <si>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</si>
  <si>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</si>
  <si>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</si>
  <si>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</si>
  <si>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</si>
  <si>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</si>
  <si>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</si>
  <si>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</si>
  <si>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</si>
  <si>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</si>
  <si>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</si>
  <si>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</si>
  <si>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</si>
  <si>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</si>
  <si>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</si>
  <si>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</si>
  <si>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</si>
  <si>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</si>
  <si>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</si>
  <si>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</si>
  <si>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</si>
  <si>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</si>
  <si>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</si>
  <si>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</si>
  <si>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</si>
  <si>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</si>
  <si>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</si>
  <si>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</si>
  <si>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</si>
  <si>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</si>
  <si>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</si>
  <si>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</si>
  <si>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</si>
  <si>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</si>
  <si>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</si>
  <si>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</si>
  <si>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</si>
  <si>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</si>
  <si>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</si>
  <si>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</si>
  <si>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</si>
  <si>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</si>
  <si>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</si>
  <si>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</si>
  <si>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</si>
  <si>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</si>
  <si>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</si>
  <si>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</si>
  <si>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</si>
  <si>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</si>
  <si>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</si>
  <si>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</si>
  <si>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</si>
  <si>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</si>
  <si>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</si>
  <si>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</si>
  <si>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</si>
  <si>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</si>
  <si>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</si>
  <si>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</si>
  <si>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</si>
  <si>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</si>
  <si>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</si>
  <si>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</si>
  <si>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</si>
  <si>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</si>
  <si>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</si>
  <si>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</si>
  <si>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</si>
  <si>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</si>
  <si>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</si>
  <si>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</si>
  <si>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</si>
  <si>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</si>
  <si>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</si>
  <si>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</si>
  <si>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</si>
  <si>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</si>
  <si>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</si>
  <si>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</si>
  <si>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</si>
  <si>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</si>
  <si>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</si>
  <si>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</si>
  <si>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</si>
  <si>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</si>
  <si>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</si>
  <si>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</si>
  <si>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</si>
  <si>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</si>
  <si>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</si>
  <si>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</si>
  <si>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</si>
  <si>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</si>
  <si>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</si>
  <si>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</si>
  <si>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</si>
  <si>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</si>
  <si>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</si>
  <si>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</si>
  <si>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</si>
  <si>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</si>
  <si>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</si>
  <si>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</si>
  <si>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</si>
  <si>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</si>
  <si>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</si>
  <si>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</si>
  <si>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</si>
  <si>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</si>
  <si>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</si>
  <si>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</si>
  <si>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</si>
  <si>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</si>
  <si>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</si>
  <si>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</si>
  <si>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</si>
  <si>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</si>
  <si>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</si>
  <si>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</si>
  <si>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</si>
  <si>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</si>
  <si>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</si>
  <si>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</si>
  <si>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</si>
  <si>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</si>
  <si>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</si>
  <si>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</si>
  <si>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</si>
  <si>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</si>
  <si>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</si>
  <si>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</si>
  <si>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</si>
  <si>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</si>
  <si>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</si>
  <si>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</si>
  <si>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</si>
  <si>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</si>
  <si>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</si>
  <si>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</si>
  <si>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</si>
  <si>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</si>
  <si>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</si>
  <si>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</si>
  <si>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</si>
  <si>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</si>
  <si>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</si>
  <si>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</si>
  <si>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</si>
  <si>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</si>
  <si>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</si>
  <si>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</si>
  <si>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</si>
  <si>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</si>
  <si>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</si>
  <si>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</si>
  <si>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</si>
  <si>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</si>
  <si>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</si>
  <si>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</si>
  <si>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</si>
  <si>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</si>
  <si>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</si>
  <si>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</si>
  <si>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</si>
  <si>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</si>
  <si>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</si>
  <si>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</si>
  <si>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</si>
  <si>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</si>
  <si>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</si>
  <si>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</si>
  <si>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</si>
  <si>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</si>
  <si>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</si>
  <si>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</si>
  <si>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</si>
  <si>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ტენდერიდან ეკონომია II კვარტალი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</si>
  <si>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</si>
  <si>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</si>
  <si>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9 თვის საკასო</t>
  </si>
  <si>
    <t>წლიური მოსალოდნელი ხარჯი</t>
  </si>
  <si>
    <t>ტენდერიდან ეკონომია III კვარტალი</t>
  </si>
  <si>
    <t>სოლფაკის შესასყიდად მომავალი წლისთვის</t>
  </si>
  <si>
    <t>ინტერესის ნაკლებობა ამ პროგრამის მიმართ</t>
  </si>
  <si>
    <t>ტესტების შესაძენად</t>
  </si>
  <si>
    <t>კომუნალურები, ქირა</t>
  </si>
  <si>
    <t>მივლინების ხარჯები, შტატგარეშეების შრომის ანაზღაურება</t>
  </si>
  <si>
    <t>შესაძენია ცივი ჯაჭვის აპარატურა: მაცივრები და თერმომეტრები.</t>
  </si>
  <si>
    <t>სისხლის გატესტვის ახალი ტექნოლოგია ინერგება, რაც გულისხმობს, რომ სახელმწიფომ უნდა აიღოს თავის თავზე</t>
  </si>
  <si>
    <t>საწვავი, ხელფასი,  ავტოპარკის რემონტი, მედიკამენტები.</t>
  </si>
  <si>
    <t>კატასტროფებისათვის გამოყოფილი თანხიდან რჩება რესურსი, რომლის გადატანა იგეგმება საქონელი და მომსახურების მუხლში</t>
  </si>
  <si>
    <t>გადასაწყვეტია ავტომანქანების შესყიდვის საკითხი</t>
  </si>
  <si>
    <t>შენიშვნა</t>
  </si>
  <si>
    <t>განმახორციელებელი</t>
  </si>
  <si>
    <t>დააბალანსებს შრომიდან???</t>
  </si>
  <si>
    <t>დანამატებისთვის???. (დააბალანსოს საქონელი)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</si>
</sst>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4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3" borderId="2" xfId="2" applyNumberFormat="1" applyFont="1" applyFill="1" applyBorder="1" applyAlignment="1">
      <alignment vertical="center" wrapText="1"/>
    </xf>
    <xf numFmtId="164" fontId="15" fillId="4" borderId="2" xfId="2" applyNumberFormat="1" applyFont="1" applyFill="1" applyBorder="1" applyAlignment="1">
      <alignment vertical="center" wrapText="1"/>
    </xf>
    <xf numFmtId="9" fontId="15" fillId="3" borderId="2" xfId="3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0" xfId="1" applyFont="1" applyFill="1" applyBorder="1" applyAlignment="1">
      <alignment vertical="center"/>
    </xf>
    <xf numFmtId="164" fontId="25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27" fillId="2" borderId="2" xfId="2" applyNumberFormat="1" applyFont="1" applyFill="1" applyBorder="1" applyAlignment="1">
      <alignment vertical="center" wrapText="1"/>
    </xf>
    <xf numFmtId="9" fontId="27" fillId="2" borderId="2" xfId="3" applyNumberFormat="1" applyFont="1" applyFill="1" applyBorder="1" applyAlignment="1">
      <alignment vertical="center" wrapText="1"/>
    </xf>
    <xf numFmtId="43" fontId="12" fillId="0" borderId="0" xfId="1" applyNumberFormat="1" applyFont="1" applyFill="1" applyBorder="1" applyAlignment="1">
      <alignment vertical="center"/>
    </xf>
    <xf numFmtId="43" fontId="28" fillId="0" borderId="0" xfId="4" applyFont="1" applyFill="1" applyBorder="1" applyAlignment="1">
      <alignment vertical="center"/>
    </xf>
    <xf numFmtId="164" fontId="25" fillId="5" borderId="2" xfId="2" applyNumberFormat="1" applyFont="1" applyFill="1" applyBorder="1" applyAlignment="1">
      <alignment vertical="center" wrapText="1"/>
    </xf>
    <xf numFmtId="164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0" fontId="3" fillId="6" borderId="2" xfId="1" applyFont="1" applyFill="1" applyBorder="1" applyAlignment="1">
      <alignment horizontal="center" vertical="center" wrapText="1"/>
    </xf>
    <xf numFmtId="9" fontId="29" fillId="3" borderId="0" xfId="3" applyNumberFormat="1" applyFont="1" applyFill="1" applyBorder="1" applyAlignment="1">
      <alignment vertical="center" wrapText="1"/>
    </xf>
    <xf numFmtId="9" fontId="29" fillId="0" borderId="0" xfId="3" applyNumberFormat="1" applyFont="1" applyFill="1" applyBorder="1" applyAlignment="1">
      <alignment vertical="center" wrapText="1"/>
    </xf>
    <xf numFmtId="164" fontId="29" fillId="0" borderId="0" xfId="3" applyNumberFormat="1" applyFont="1" applyFill="1" applyBorder="1" applyAlignment="1">
      <alignment vertical="center" wrapText="1"/>
    </xf>
    <xf numFmtId="9" fontId="30" fillId="0" borderId="0" xfId="3" applyNumberFormat="1" applyFont="1" applyFill="1" applyBorder="1" applyAlignment="1">
      <alignment vertical="center" wrapText="1"/>
    </xf>
    <xf numFmtId="0" fontId="2" fillId="6" borderId="2" xfId="1" applyFont="1" applyFill="1" applyBorder="1" applyAlignment="1">
      <alignment horizontal="center" vertical="center" wrapText="1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1075"/>
  <sheetViews>
    <sheetView showGridLines="0" tabSelected="1" view="pageBreakPreview" zoomScale="90" zoomScaleNormal="100" zoomScaleSheetLayoutView="90" workbookViewId="0">
      <pane xSplit="3" ySplit="3" topLeftCell="G4" activePane="bottomRight" state="frozen"/>
      <selection pane="topRight" activeCell="D1" sqref="D1"/>
      <selection pane="bottomLeft" activeCell="A5" sqref="A5"/>
      <selection pane="bottomRight" activeCell="L39" sqref="L39"/>
    </sheetView>
  </sheetViews>
  <sheetFormatPr defaultColWidth="8.85546875" defaultRowHeight="15.75" x14ac:dyDescent="0.25"/>
  <cols>
    <col min="1" max="1" width="4.42578125" style="14" customWidth="1"/>
    <col min="2" max="2" width="11.140625" style="12" customWidth="1"/>
    <col min="3" max="3" width="56.7109375" style="12" customWidth="1"/>
    <col min="4" max="6" width="16" style="12" hidden="1" customWidth="1"/>
    <col min="7" max="7" width="18.85546875" style="15" customWidth="1"/>
    <col min="8" max="8" width="23.28515625" style="12" bestFit="1" customWidth="1"/>
    <col min="9" max="9" width="21.85546875" style="12" bestFit="1" customWidth="1"/>
    <col min="10" max="11" width="23.140625" style="12" bestFit="1" customWidth="1"/>
    <col min="12" max="12" width="21.5703125" style="12" customWidth="1"/>
    <col min="13" max="13" width="18.42578125" style="12" customWidth="1"/>
    <col min="14" max="14" width="29.85546875" style="12" customWidth="1"/>
    <col min="15" max="15" width="20.140625" style="12" customWidth="1"/>
    <col min="16" max="16" width="8.85546875" style="12"/>
    <col min="17" max="17" width="12.7109375" style="12" bestFit="1" customWidth="1"/>
    <col min="18" max="18" width="10.5703125" style="12" bestFit="1" customWidth="1"/>
    <col min="19" max="19" width="10" style="12" bestFit="1" customWidth="1"/>
    <col min="20" max="16384" width="8.85546875" style="12"/>
  </cols>
  <sheetData>
    <row r="1" spans="1:15" ht="18" customHeight="1" x14ac:dyDescent="0.25">
      <c r="A1" s="8"/>
      <c r="B1" s="9"/>
      <c r="C1" s="10"/>
      <c r="G1" s="11"/>
    </row>
    <row r="2" spans="1:15" s="31" customFormat="1" ht="102.75" customHeight="1" x14ac:dyDescent="0.25">
      <c r="A2" s="29"/>
      <c r="B2" s="30" t="s">
        <v>0</v>
      </c>
      <c r="C2" s="30" t="s">
        <v>1</v>
      </c>
      <c r="D2" s="28" t="s">
        <v>87</v>
      </c>
      <c r="E2" s="28" t="s">
        <v>200</v>
      </c>
      <c r="F2" s="28" t="s">
        <v>205</v>
      </c>
      <c r="G2" s="28" t="s">
        <v>85</v>
      </c>
      <c r="H2" s="28" t="s">
        <v>84</v>
      </c>
      <c r="I2" s="28" t="s">
        <v>203</v>
      </c>
      <c r="J2" s="28" t="s">
        <v>199</v>
      </c>
      <c r="K2" s="28" t="s">
        <v>204</v>
      </c>
      <c r="L2" s="28" t="s">
        <v>86</v>
      </c>
      <c r="M2" s="28" t="s">
        <v>88</v>
      </c>
      <c r="N2" s="28" t="s">
        <v>216</v>
      </c>
      <c r="O2" s="31" t="s">
        <v>217</v>
      </c>
    </row>
    <row r="3" spans="1:15" ht="69" customHeight="1" x14ac:dyDescent="0.25">
      <c r="A3" s="13" t="str">
        <f>IF((D3+I3+G3+H3+J3+K3)&gt;0,"a","b")</f>
        <v>a</v>
      </c>
      <c r="B3" s="1" t="s">
        <v>95</v>
      </c>
      <c r="C3" s="2" t="s">
        <v>96</v>
      </c>
      <c r="D3" s="20">
        <f t="shared" ref="D3" si="0">D4+D12+D13+D14</f>
        <v>1655280</v>
      </c>
      <c r="E3" s="20">
        <f t="shared" ref="E3:F3" si="1">E4+E12+E13+E14</f>
        <v>394150.64</v>
      </c>
      <c r="F3" s="20">
        <f t="shared" si="1"/>
        <v>611978.09</v>
      </c>
      <c r="G3" s="20">
        <f t="shared" ref="G3:J3" si="2">G4+G12+G13+G14</f>
        <v>3968400000</v>
      </c>
      <c r="H3" s="21">
        <f t="shared" si="2"/>
        <v>3968400000</v>
      </c>
      <c r="I3" s="20">
        <f t="shared" ref="I3" si="3">I4+I12+I13+I14</f>
        <v>2944012005.9899998</v>
      </c>
      <c r="J3" s="20">
        <f t="shared" si="2"/>
        <v>992055245</v>
      </c>
      <c r="K3" s="20">
        <f t="shared" ref="K3" si="4">K4+K12+K13+K14</f>
        <v>3936067250.9900002</v>
      </c>
      <c r="L3" s="20">
        <f t="shared" ref="L3" si="5">L4+L12+L13+L14</f>
        <v>32332749.009999998</v>
      </c>
      <c r="M3" s="22">
        <f t="shared" ref="M3:M66" si="6">K3/H3</f>
        <v>0.99185244707942755</v>
      </c>
      <c r="N3" s="49"/>
    </row>
    <row r="4" spans="1:15" ht="18.75" x14ac:dyDescent="0.25">
      <c r="A4" s="13" t="str">
        <f t="shared" ref="A4:A67" si="7">IF((D4+I4+G4+H4+J4+K4)&gt;0,"a","b")</f>
        <v>a</v>
      </c>
      <c r="B4" s="3" t="s">
        <v>2</v>
      </c>
      <c r="C4" s="4" t="s">
        <v>3</v>
      </c>
      <c r="D4" s="23">
        <f t="shared" ref="D4:E4" si="8">D5+D6+D7+D8+D9+D10+D11</f>
        <v>1655233</v>
      </c>
      <c r="E4" s="23">
        <f t="shared" si="8"/>
        <v>293135.64</v>
      </c>
      <c r="F4" s="23">
        <f t="shared" ref="F4" si="9">F5+F6+F7+F8+F9+F10+F11</f>
        <v>542167.09</v>
      </c>
      <c r="G4" s="23">
        <f t="shared" ref="G4:J4" si="10">G5+G6+G7+G8+G9+G10+G11</f>
        <v>3923665000</v>
      </c>
      <c r="H4" s="23">
        <f t="shared" si="10"/>
        <v>3918518000</v>
      </c>
      <c r="I4" s="24">
        <f t="shared" ref="I4" si="11">I5+I6+I7+I8+I9+I10+I11</f>
        <v>2914943011.8699999</v>
      </c>
      <c r="J4" s="23">
        <f t="shared" si="10"/>
        <v>978220359</v>
      </c>
      <c r="K4" s="23">
        <f t="shared" ref="K4:L4" si="12">K5+K6+K7+K8+K9+K10+K11</f>
        <v>3893163370.8700004</v>
      </c>
      <c r="L4" s="44">
        <f t="shared" si="12"/>
        <v>25354629.129999999</v>
      </c>
      <c r="M4" s="45">
        <f t="shared" si="6"/>
        <v>0.99352953613330353</v>
      </c>
      <c r="N4" s="50"/>
    </row>
    <row r="5" spans="1:15" ht="18.75" x14ac:dyDescent="0.25">
      <c r="A5" s="13" t="str">
        <f t="shared" si="7"/>
        <v>a</v>
      </c>
      <c r="B5" s="5" t="s">
        <v>2</v>
      </c>
      <c r="C5" s="6" t="s">
        <v>4</v>
      </c>
      <c r="D5" s="24">
        <f t="shared" ref="D5:E5" si="13">D17+D173+D461+D929+D941+D990</f>
        <v>0</v>
      </c>
      <c r="E5" s="24">
        <f t="shared" si="13"/>
        <v>0</v>
      </c>
      <c r="F5" s="24">
        <f t="shared" ref="F5" si="14">F17+F173+F461+F929+F941+F990</f>
        <v>0</v>
      </c>
      <c r="G5" s="24">
        <f t="shared" ref="G5:J14" si="15">G17+G173+G461+G929+G941+G990</f>
        <v>33210000</v>
      </c>
      <c r="H5" s="24">
        <f t="shared" si="15"/>
        <v>33027800</v>
      </c>
      <c r="I5" s="24">
        <f t="shared" ref="I5" si="16">I17+I173+I461+I929+I941+I990</f>
        <v>21961402.939999998</v>
      </c>
      <c r="J5" s="24">
        <f t="shared" si="15"/>
        <v>9680522</v>
      </c>
      <c r="K5" s="24">
        <f t="shared" ref="K5:L5" si="17">K17+K173+K461+K929+K941+K990</f>
        <v>31641924.939999998</v>
      </c>
      <c r="L5" s="43">
        <f t="shared" si="17"/>
        <v>1385875.0600000005</v>
      </c>
      <c r="M5" s="46">
        <f t="shared" si="6"/>
        <v>0.95803913491059045</v>
      </c>
      <c r="N5" s="50"/>
    </row>
    <row r="6" spans="1:15" ht="18.75" x14ac:dyDescent="0.25">
      <c r="A6" s="13" t="str">
        <f t="shared" si="7"/>
        <v>a</v>
      </c>
      <c r="B6" s="5" t="s">
        <v>2</v>
      </c>
      <c r="C6" s="6" t="s">
        <v>5</v>
      </c>
      <c r="D6" s="24">
        <f t="shared" ref="D6:E6" si="18">D18+D174+D462+D930+D942+D991</f>
        <v>481474</v>
      </c>
      <c r="E6" s="24">
        <f t="shared" si="18"/>
        <v>208303.33000000002</v>
      </c>
      <c r="F6" s="24">
        <f t="shared" ref="F6" si="19">F18+F174+F462+F930+F942+F991</f>
        <v>417290.8</v>
      </c>
      <c r="G6" s="24">
        <f t="shared" ref="G6:L6" si="20">G18+G174+G462+G930+G942+G991</f>
        <v>119343000</v>
      </c>
      <c r="H6" s="24">
        <f t="shared" si="20"/>
        <v>119171805</v>
      </c>
      <c r="I6" s="24">
        <f t="shared" ref="I6" si="21">I18+I174+I462+I930+I942+I991</f>
        <v>66250678.689999998</v>
      </c>
      <c r="J6" s="24">
        <f t="shared" si="15"/>
        <v>47836858</v>
      </c>
      <c r="K6" s="24">
        <f t="shared" si="20"/>
        <v>114087536.69</v>
      </c>
      <c r="L6" s="43">
        <f t="shared" si="20"/>
        <v>5084268.3100000005</v>
      </c>
      <c r="M6" s="46">
        <f t="shared" si="6"/>
        <v>0.95733665098048992</v>
      </c>
      <c r="N6" s="50"/>
    </row>
    <row r="7" spans="1:15" ht="18.75" hidden="1" x14ac:dyDescent="0.25">
      <c r="A7" s="13" t="str">
        <f t="shared" si="7"/>
        <v>b</v>
      </c>
      <c r="B7" s="5" t="s">
        <v>2</v>
      </c>
      <c r="C7" s="6" t="s">
        <v>6</v>
      </c>
      <c r="D7" s="24">
        <f t="shared" ref="D7:E7" si="22">D19+D175+D463+D931+D943+D992</f>
        <v>0</v>
      </c>
      <c r="E7" s="24">
        <f t="shared" si="22"/>
        <v>0</v>
      </c>
      <c r="F7" s="24">
        <f t="shared" ref="F7" si="23">F19+F175+F463+F931+F943+F992</f>
        <v>0</v>
      </c>
      <c r="G7" s="24">
        <f t="shared" ref="G7:L7" si="24">G19+G175+G463+G931+G943+G992</f>
        <v>0</v>
      </c>
      <c r="H7" s="24">
        <f t="shared" si="24"/>
        <v>0</v>
      </c>
      <c r="I7" s="24">
        <f t="shared" ref="I7" si="25">I19+I175+I463+I931+I943+I992</f>
        <v>0</v>
      </c>
      <c r="J7" s="24">
        <f t="shared" si="15"/>
        <v>0</v>
      </c>
      <c r="K7" s="24">
        <f t="shared" si="24"/>
        <v>0</v>
      </c>
      <c r="L7" s="43">
        <f t="shared" si="24"/>
        <v>0</v>
      </c>
      <c r="M7" s="46" t="e">
        <f t="shared" si="6"/>
        <v>#DIV/0!</v>
      </c>
      <c r="N7" s="17"/>
    </row>
    <row r="8" spans="1:15" ht="18.75" x14ac:dyDescent="0.25">
      <c r="A8" s="13" t="str">
        <f t="shared" si="7"/>
        <v>a</v>
      </c>
      <c r="B8" s="5" t="s">
        <v>2</v>
      </c>
      <c r="C8" s="7" t="s">
        <v>7</v>
      </c>
      <c r="D8" s="24">
        <f t="shared" ref="D8:E8" si="26">D20+D176+D464+D932+D944+D993</f>
        <v>0</v>
      </c>
      <c r="E8" s="24">
        <f t="shared" si="26"/>
        <v>0</v>
      </c>
      <c r="F8" s="24">
        <f t="shared" ref="F8" si="27">F20+F176+F464+F932+F944+F993</f>
        <v>0</v>
      </c>
      <c r="G8" s="24">
        <f t="shared" ref="G8:L8" si="28">G20+G176+G464+G932+G944+G993</f>
        <v>0</v>
      </c>
      <c r="H8" s="24">
        <f t="shared" si="28"/>
        <v>930000</v>
      </c>
      <c r="I8" s="24">
        <f t="shared" ref="I8" si="29">I20+I176+I464+I932+I944+I993</f>
        <v>475000</v>
      </c>
      <c r="J8" s="24">
        <f t="shared" si="15"/>
        <v>455000</v>
      </c>
      <c r="K8" s="24">
        <f t="shared" si="28"/>
        <v>930000</v>
      </c>
      <c r="L8" s="43">
        <f t="shared" si="28"/>
        <v>0</v>
      </c>
      <c r="M8" s="46">
        <f t="shared" si="6"/>
        <v>1</v>
      </c>
      <c r="N8" s="50"/>
    </row>
    <row r="9" spans="1:15" ht="18.75" x14ac:dyDescent="0.25">
      <c r="A9" s="13" t="str">
        <f t="shared" si="7"/>
        <v>a</v>
      </c>
      <c r="B9" s="5" t="s">
        <v>2</v>
      </c>
      <c r="C9" s="7" t="s">
        <v>8</v>
      </c>
      <c r="D9" s="24">
        <f t="shared" ref="D9:E9" si="30">D21+D177+D465+D933+D945+D994</f>
        <v>0</v>
      </c>
      <c r="E9" s="24">
        <f t="shared" si="30"/>
        <v>0</v>
      </c>
      <c r="F9" s="24">
        <f t="shared" ref="F9" si="31">F21+F177+F465+F933+F945+F994</f>
        <v>0</v>
      </c>
      <c r="G9" s="24">
        <f t="shared" ref="G9:L9" si="32">G21+G177+G465+G933+G945+G994</f>
        <v>2493000</v>
      </c>
      <c r="H9" s="24">
        <f t="shared" si="32"/>
        <v>3123000</v>
      </c>
      <c r="I9" s="24">
        <f t="shared" ref="I9" si="33">I21+I177+I465+I933+I945+I994</f>
        <v>3045526.21</v>
      </c>
      <c r="J9" s="24">
        <f t="shared" si="15"/>
        <v>3203</v>
      </c>
      <c r="K9" s="24">
        <f t="shared" si="32"/>
        <v>3048729.21</v>
      </c>
      <c r="L9" s="43">
        <f t="shared" si="32"/>
        <v>74270.790000000037</v>
      </c>
      <c r="M9" s="46">
        <f t="shared" si="6"/>
        <v>0.97621812680115272</v>
      </c>
      <c r="N9" s="50"/>
    </row>
    <row r="10" spans="1:15" ht="18.75" x14ac:dyDescent="0.25">
      <c r="A10" s="13" t="str">
        <f t="shared" si="7"/>
        <v>a</v>
      </c>
      <c r="B10" s="5" t="s">
        <v>2</v>
      </c>
      <c r="C10" s="7" t="s">
        <v>9</v>
      </c>
      <c r="D10" s="24">
        <f t="shared" ref="D10:E10" si="34">D22+D178+D466+D934+D946+D995</f>
        <v>1158759</v>
      </c>
      <c r="E10" s="24">
        <f t="shared" si="34"/>
        <v>84832.31</v>
      </c>
      <c r="F10" s="24">
        <f t="shared" ref="F10" si="35">F22+F178+F466+F934+F946+F995</f>
        <v>118757.19</v>
      </c>
      <c r="G10" s="24">
        <f t="shared" ref="G10:L10" si="36">G22+G178+G466+G934+G946+G995</f>
        <v>3728785000</v>
      </c>
      <c r="H10" s="24">
        <f t="shared" si="36"/>
        <v>3726433851</v>
      </c>
      <c r="I10" s="24">
        <f t="shared" ref="I10" si="37">I22+I178+I466+I934+I946+I995</f>
        <v>2798379085.6399999</v>
      </c>
      <c r="J10" s="24">
        <f t="shared" si="15"/>
        <v>915677539</v>
      </c>
      <c r="K10" s="24">
        <f t="shared" si="36"/>
        <v>3714056624.6400003</v>
      </c>
      <c r="L10" s="43">
        <f t="shared" si="36"/>
        <v>12377226.359999999</v>
      </c>
      <c r="M10" s="46">
        <f t="shared" si="6"/>
        <v>0.99667853318886146</v>
      </c>
      <c r="N10" s="50"/>
    </row>
    <row r="11" spans="1:15" ht="18.75" x14ac:dyDescent="0.25">
      <c r="A11" s="13" t="str">
        <f t="shared" si="7"/>
        <v>a</v>
      </c>
      <c r="B11" s="5" t="s">
        <v>2</v>
      </c>
      <c r="C11" s="7" t="s">
        <v>10</v>
      </c>
      <c r="D11" s="24">
        <f t="shared" ref="D11:E11" si="38">D23+D179+D467+D935+D947+D996</f>
        <v>15000</v>
      </c>
      <c r="E11" s="24">
        <f t="shared" si="38"/>
        <v>0</v>
      </c>
      <c r="F11" s="24">
        <f t="shared" ref="F11" si="39">F23+F179+F467+F935+F947+F996</f>
        <v>6119.1</v>
      </c>
      <c r="G11" s="24">
        <f t="shared" ref="G11:L11" si="40">G23+G179+G467+G935+G947+G996</f>
        <v>39834000</v>
      </c>
      <c r="H11" s="24">
        <f t="shared" si="40"/>
        <v>35831544</v>
      </c>
      <c r="I11" s="24">
        <f t="shared" ref="I11" si="41">I23+I179+I467+I935+I947+I996</f>
        <v>24831318.390000001</v>
      </c>
      <c r="J11" s="24">
        <f t="shared" si="15"/>
        <v>4567237</v>
      </c>
      <c r="K11" s="24">
        <f t="shared" si="40"/>
        <v>29398555.390000001</v>
      </c>
      <c r="L11" s="43">
        <f t="shared" si="40"/>
        <v>6432988.6099999994</v>
      </c>
      <c r="M11" s="46">
        <f t="shared" si="6"/>
        <v>0.82046577144428945</v>
      </c>
      <c r="N11" s="51"/>
    </row>
    <row r="12" spans="1:15" ht="18.75" x14ac:dyDescent="0.25">
      <c r="A12" s="13" t="str">
        <f t="shared" si="7"/>
        <v>a</v>
      </c>
      <c r="B12" s="3" t="s">
        <v>2</v>
      </c>
      <c r="C12" s="4" t="s">
        <v>11</v>
      </c>
      <c r="D12" s="23">
        <f t="shared" ref="D12:E12" si="42">D24+D180+D468+D936+D948+D997</f>
        <v>47</v>
      </c>
      <c r="E12" s="23">
        <f t="shared" si="42"/>
        <v>101015</v>
      </c>
      <c r="F12" s="23">
        <f t="shared" ref="F12" si="43">F24+F180+F468+F936+F948+F997</f>
        <v>69811</v>
      </c>
      <c r="G12" s="23">
        <f t="shared" ref="G12:L12" si="44">G24+G180+G468+G936+G948+G997</f>
        <v>44735000</v>
      </c>
      <c r="H12" s="23">
        <f t="shared" si="44"/>
        <v>49882000</v>
      </c>
      <c r="I12" s="24">
        <f t="shared" ref="I12" si="45">I24+I180+I468+I936+I948+I997</f>
        <v>29068994.119999997</v>
      </c>
      <c r="J12" s="23">
        <f t="shared" si="15"/>
        <v>13834886</v>
      </c>
      <c r="K12" s="23">
        <f t="shared" si="44"/>
        <v>42903880.119999997</v>
      </c>
      <c r="L12" s="44">
        <f t="shared" si="44"/>
        <v>6978119.879999999</v>
      </c>
      <c r="M12" s="45">
        <f t="shared" si="6"/>
        <v>0.8601074559961509</v>
      </c>
      <c r="N12" s="50"/>
    </row>
    <row r="13" spans="1:15" ht="18.75" hidden="1" x14ac:dyDescent="0.25">
      <c r="A13" s="13" t="str">
        <f t="shared" si="7"/>
        <v>b</v>
      </c>
      <c r="B13" s="3" t="s">
        <v>2</v>
      </c>
      <c r="C13" s="4" t="s">
        <v>12</v>
      </c>
      <c r="D13" s="23">
        <f t="shared" ref="D13:E13" si="46">D25+D181+D469+D937+D949+D998</f>
        <v>0</v>
      </c>
      <c r="E13" s="23">
        <f t="shared" si="46"/>
        <v>0</v>
      </c>
      <c r="F13" s="23">
        <f t="shared" ref="F13" si="47">F25+F181+F469+F937+F949+F998</f>
        <v>0</v>
      </c>
      <c r="G13" s="23">
        <f t="shared" ref="G13:L13" si="48">G25+G181+G469+G937+G949+G998</f>
        <v>0</v>
      </c>
      <c r="H13" s="23">
        <f t="shared" si="48"/>
        <v>0</v>
      </c>
      <c r="I13" s="24">
        <f t="shared" ref="I13" si="49">I25+I181+I469+I937+I949+I998</f>
        <v>0</v>
      </c>
      <c r="J13" s="23">
        <f t="shared" si="15"/>
        <v>0</v>
      </c>
      <c r="K13" s="23">
        <f t="shared" si="48"/>
        <v>0</v>
      </c>
      <c r="L13" s="44">
        <f t="shared" si="48"/>
        <v>0</v>
      </c>
      <c r="M13" s="45" t="e">
        <f t="shared" si="6"/>
        <v>#DIV/0!</v>
      </c>
      <c r="N13" s="16"/>
    </row>
    <row r="14" spans="1:15" ht="18.75" hidden="1" x14ac:dyDescent="0.25">
      <c r="A14" s="13" t="str">
        <f t="shared" si="7"/>
        <v>b</v>
      </c>
      <c r="B14" s="3" t="s">
        <v>2</v>
      </c>
      <c r="C14" s="4" t="s">
        <v>13</v>
      </c>
      <c r="D14" s="23">
        <f t="shared" ref="D14:E14" si="50">D26+D182+D470+D938+D950+D999</f>
        <v>0</v>
      </c>
      <c r="E14" s="23">
        <f t="shared" si="50"/>
        <v>0</v>
      </c>
      <c r="F14" s="23">
        <f t="shared" ref="F14" si="51">F26+F182+F470+F938+F950+F999</f>
        <v>0</v>
      </c>
      <c r="G14" s="23">
        <f t="shared" ref="G14:L14" si="52">G26+G182+G470+G938+G950+G999</f>
        <v>0</v>
      </c>
      <c r="H14" s="23">
        <f t="shared" si="52"/>
        <v>0</v>
      </c>
      <c r="I14" s="24">
        <f t="shared" ref="I14" si="53">I26+I182+I470+I938+I950+I999</f>
        <v>0</v>
      </c>
      <c r="J14" s="23">
        <f t="shared" si="15"/>
        <v>0</v>
      </c>
      <c r="K14" s="23">
        <f t="shared" si="52"/>
        <v>0</v>
      </c>
      <c r="L14" s="44">
        <f t="shared" si="52"/>
        <v>0</v>
      </c>
      <c r="M14" s="45" t="e">
        <f t="shared" si="6"/>
        <v>#DIV/0!</v>
      </c>
      <c r="N14" s="16"/>
    </row>
    <row r="15" spans="1:15" ht="54" x14ac:dyDescent="0.25">
      <c r="A15" s="13" t="str">
        <f t="shared" si="7"/>
        <v>a</v>
      </c>
      <c r="B15" s="18" t="s">
        <v>97</v>
      </c>
      <c r="C15" s="19" t="s">
        <v>98</v>
      </c>
      <c r="D15" s="24">
        <f t="shared" ref="D15" si="54">D16+D24+D25+D26</f>
        <v>184771</v>
      </c>
      <c r="E15" s="24">
        <f t="shared" ref="E15:F15" si="55">E16+E24+E25+E26</f>
        <v>67828</v>
      </c>
      <c r="F15" s="24">
        <f t="shared" si="55"/>
        <v>66050.100000000006</v>
      </c>
      <c r="G15" s="24">
        <f t="shared" ref="G15:J15" si="56">G16+G24+G25+G26</f>
        <v>57803000</v>
      </c>
      <c r="H15" s="24">
        <f t="shared" si="56"/>
        <v>58423790</v>
      </c>
      <c r="I15" s="24">
        <f t="shared" ref="I15" si="57">I16+I24+I25+I26</f>
        <v>38827037.469999999</v>
      </c>
      <c r="J15" s="24">
        <f t="shared" si="56"/>
        <v>18431292</v>
      </c>
      <c r="K15" s="24">
        <f t="shared" ref="K15" si="58">K16+K24+K25+K26</f>
        <v>57258329.469999999</v>
      </c>
      <c r="L15" s="43">
        <f t="shared" ref="L15" si="59">L16+L24+L25+L26</f>
        <v>1165460.5300000007</v>
      </c>
      <c r="M15" s="46">
        <f t="shared" si="6"/>
        <v>0.98005161031148436</v>
      </c>
      <c r="N15" s="50"/>
    </row>
    <row r="16" spans="1:15" ht="18.75" x14ac:dyDescent="0.25">
      <c r="A16" s="13" t="str">
        <f t="shared" si="7"/>
        <v>a</v>
      </c>
      <c r="B16" s="3" t="s">
        <v>2</v>
      </c>
      <c r="C16" s="4" t="s">
        <v>3</v>
      </c>
      <c r="D16" s="23">
        <f t="shared" ref="D16:E16" si="60">D17+D18+D19+D20+D21+D22+D23</f>
        <v>184724</v>
      </c>
      <c r="E16" s="23">
        <f t="shared" si="60"/>
        <v>61453</v>
      </c>
      <c r="F16" s="23">
        <f t="shared" ref="F16" si="61">F17+F18+F19+F20+F21+F22+F23</f>
        <v>20135.099999999999</v>
      </c>
      <c r="G16" s="23">
        <f t="shared" ref="G16:J16" si="62">G17+G18+G19+G20+G21+G22+G23</f>
        <v>57306000</v>
      </c>
      <c r="H16" s="23">
        <f t="shared" si="62"/>
        <v>57613090</v>
      </c>
      <c r="I16" s="24">
        <f t="shared" ref="I16" si="63">I17+I18+I19+I20+I21+I22+I23</f>
        <v>38346735.979999997</v>
      </c>
      <c r="J16" s="23">
        <f t="shared" si="62"/>
        <v>18110963</v>
      </c>
      <c r="K16" s="23">
        <f t="shared" ref="K16:L16" si="64">K17+K18+K19+K20+K21+K22+K23</f>
        <v>56457698.979999997</v>
      </c>
      <c r="L16" s="44">
        <f t="shared" si="64"/>
        <v>1155391.0200000007</v>
      </c>
      <c r="M16" s="45">
        <f t="shared" si="6"/>
        <v>0.97994568560721174</v>
      </c>
      <c r="N16" s="50"/>
    </row>
    <row r="17" spans="1:15" ht="18.75" x14ac:dyDescent="0.25">
      <c r="A17" s="13" t="str">
        <f t="shared" si="7"/>
        <v>a</v>
      </c>
      <c r="B17" s="5" t="s">
        <v>2</v>
      </c>
      <c r="C17" s="6" t="s">
        <v>4</v>
      </c>
      <c r="D17" s="24">
        <f t="shared" ref="D17:E17" si="65">D29+D41+D113+D125+D137+D149+D161</f>
        <v>0</v>
      </c>
      <c r="E17" s="24">
        <f t="shared" si="65"/>
        <v>0</v>
      </c>
      <c r="F17" s="24">
        <f t="shared" ref="F17" si="66">F29+F41+F113+F125+F137+F149+F161</f>
        <v>0</v>
      </c>
      <c r="G17" s="24">
        <f t="shared" ref="G17:L26" si="67">G29+G41+G113+G125+G137+G149+G161</f>
        <v>33210000</v>
      </c>
      <c r="H17" s="24">
        <f t="shared" si="67"/>
        <v>33027800</v>
      </c>
      <c r="I17" s="24">
        <f t="shared" ref="I17" si="68">I29+I41+I113+I125+I137+I149+I161</f>
        <v>21961402.939999998</v>
      </c>
      <c r="J17" s="24">
        <f t="shared" si="67"/>
        <v>9680522</v>
      </c>
      <c r="K17" s="24">
        <f t="shared" si="67"/>
        <v>31641924.939999998</v>
      </c>
      <c r="L17" s="43">
        <f t="shared" si="67"/>
        <v>1385875.0600000005</v>
      </c>
      <c r="M17" s="46">
        <f t="shared" si="6"/>
        <v>0.95803913491059045</v>
      </c>
      <c r="N17" s="50"/>
    </row>
    <row r="18" spans="1:15" ht="18.75" x14ac:dyDescent="0.25">
      <c r="A18" s="13" t="str">
        <f t="shared" si="7"/>
        <v>a</v>
      </c>
      <c r="B18" s="5" t="s">
        <v>2</v>
      </c>
      <c r="C18" s="6" t="s">
        <v>5</v>
      </c>
      <c r="D18" s="24">
        <f t="shared" ref="D18:E18" si="69">D30+D42+D114+D126+D138+D150+D162</f>
        <v>184724</v>
      </c>
      <c r="E18" s="24">
        <f t="shared" si="69"/>
        <v>61453</v>
      </c>
      <c r="F18" s="24">
        <f t="shared" ref="F18" si="70">F30+F42+F114+F126+F138+F150+F162</f>
        <v>18038</v>
      </c>
      <c r="G18" s="24">
        <f t="shared" ref="G18:L18" si="71">G30+G42+G114+G126+G138+G150+G162</f>
        <v>20612000</v>
      </c>
      <c r="H18" s="24">
        <f t="shared" si="71"/>
        <v>20156990</v>
      </c>
      <c r="I18" s="24">
        <f t="shared" ref="I18" si="72">I30+I42+I114+I126+I138+I150+I162</f>
        <v>12554549.859999999</v>
      </c>
      <c r="J18" s="24">
        <f t="shared" si="67"/>
        <v>7921216</v>
      </c>
      <c r="K18" s="24">
        <f t="shared" si="71"/>
        <v>20475765.859999999</v>
      </c>
      <c r="L18" s="43">
        <f t="shared" si="71"/>
        <v>-318775.85999999987</v>
      </c>
      <c r="M18" s="46">
        <f t="shared" si="6"/>
        <v>1.0158146558588361</v>
      </c>
      <c r="N18" s="50"/>
    </row>
    <row r="19" spans="1:15" ht="18.75" hidden="1" x14ac:dyDescent="0.25">
      <c r="A19" s="13" t="str">
        <f t="shared" si="7"/>
        <v>b</v>
      </c>
      <c r="B19" s="5" t="s">
        <v>2</v>
      </c>
      <c r="C19" s="6" t="s">
        <v>6</v>
      </c>
      <c r="D19" s="24">
        <f t="shared" ref="D19:E19" si="73">D31+D43+D115+D127+D139+D151+D163</f>
        <v>0</v>
      </c>
      <c r="E19" s="24">
        <f t="shared" si="73"/>
        <v>0</v>
      </c>
      <c r="F19" s="24">
        <f t="shared" ref="F19" si="74">F31+F43+F115+F127+F139+F151+F163</f>
        <v>0</v>
      </c>
      <c r="G19" s="24">
        <f t="shared" ref="G19:H19" si="75">G31+G43+G115+G127+G139+G151+G163</f>
        <v>0</v>
      </c>
      <c r="H19" s="24">
        <f t="shared" si="75"/>
        <v>0</v>
      </c>
      <c r="I19" s="24">
        <f t="shared" ref="I19" si="76">I31+I43+I115+I127+I139+I151+I163</f>
        <v>0</v>
      </c>
      <c r="J19" s="24">
        <f t="shared" si="67"/>
        <v>0</v>
      </c>
      <c r="K19" s="24">
        <f t="shared" ref="K19:L19" si="77">K31+K43+K115+K127+K139+K151+K163</f>
        <v>0</v>
      </c>
      <c r="L19" s="43">
        <f t="shared" si="77"/>
        <v>0</v>
      </c>
      <c r="M19" s="46" t="e">
        <f t="shared" si="6"/>
        <v>#DIV/0!</v>
      </c>
      <c r="N19" s="17"/>
    </row>
    <row r="20" spans="1:15" ht="18.75" x14ac:dyDescent="0.25">
      <c r="A20" s="13" t="str">
        <f t="shared" si="7"/>
        <v>a</v>
      </c>
      <c r="B20" s="5" t="s">
        <v>2</v>
      </c>
      <c r="C20" s="7" t="s">
        <v>7</v>
      </c>
      <c r="D20" s="24">
        <f t="shared" ref="D20:E20" si="78">D32+D44+D116+D128+D140+D152+D164</f>
        <v>0</v>
      </c>
      <c r="E20" s="24">
        <f t="shared" si="78"/>
        <v>0</v>
      </c>
      <c r="F20" s="24">
        <f t="shared" ref="F20" si="79">F32+F44+F116+F128+F140+F152+F164</f>
        <v>0</v>
      </c>
      <c r="G20" s="24">
        <f t="shared" ref="G20:L20" si="80">G32+G44+G116+G128+G140+G152+G164</f>
        <v>0</v>
      </c>
      <c r="H20" s="24">
        <f t="shared" si="80"/>
        <v>230000</v>
      </c>
      <c r="I20" s="24">
        <f t="shared" ref="I20" si="81">I32+I44+I116+I128+I140+I152+I164</f>
        <v>230000</v>
      </c>
      <c r="J20" s="24">
        <f t="shared" si="67"/>
        <v>0</v>
      </c>
      <c r="K20" s="24">
        <f t="shared" si="80"/>
        <v>230000</v>
      </c>
      <c r="L20" s="43">
        <f t="shared" si="80"/>
        <v>0</v>
      </c>
      <c r="M20" s="46">
        <f t="shared" si="6"/>
        <v>1</v>
      </c>
      <c r="N20" s="50"/>
    </row>
    <row r="21" spans="1:15" ht="18.75" x14ac:dyDescent="0.25">
      <c r="A21" s="13" t="str">
        <f t="shared" si="7"/>
        <v>a</v>
      </c>
      <c r="B21" s="5" t="s">
        <v>2</v>
      </c>
      <c r="C21" s="7" t="s">
        <v>8</v>
      </c>
      <c r="D21" s="24">
        <f t="shared" ref="D21:E21" si="82">D33+D45+D117+D129+D141+D153+D165</f>
        <v>0</v>
      </c>
      <c r="E21" s="24">
        <f t="shared" si="82"/>
        <v>0</v>
      </c>
      <c r="F21" s="24">
        <f t="shared" ref="F21" si="83">F33+F45+F117+F129+F141+F153+F165</f>
        <v>0</v>
      </c>
      <c r="G21" s="24">
        <f t="shared" ref="G21:K21" si="84">G33+G45+G117+G129+G141+G153+G165</f>
        <v>2493000</v>
      </c>
      <c r="H21" s="24">
        <f t="shared" si="84"/>
        <v>3104100</v>
      </c>
      <c r="I21" s="24">
        <f t="shared" ref="I21" si="85">I33+I45+I117+I129+I141+I153+I165</f>
        <v>3026723.21</v>
      </c>
      <c r="J21" s="24">
        <f t="shared" si="67"/>
        <v>3203</v>
      </c>
      <c r="K21" s="24">
        <f t="shared" si="84"/>
        <v>3029926.21</v>
      </c>
      <c r="L21" s="43">
        <f t="shared" ref="L21" si="86">L33+L45+L117+L129+L141+L153+L165</f>
        <v>74173.790000000037</v>
      </c>
      <c r="M21" s="46">
        <f t="shared" si="6"/>
        <v>0.97610457459489064</v>
      </c>
      <c r="N21" s="50"/>
    </row>
    <row r="22" spans="1:15" ht="18.75" x14ac:dyDescent="0.25">
      <c r="A22" s="13" t="str">
        <f t="shared" si="7"/>
        <v>a</v>
      </c>
      <c r="B22" s="5" t="s">
        <v>2</v>
      </c>
      <c r="C22" s="7" t="s">
        <v>9</v>
      </c>
      <c r="D22" s="24">
        <f t="shared" ref="D22:E22" si="87">D34+D46+D118+D130+D142+D154+D166</f>
        <v>0</v>
      </c>
      <c r="E22" s="24">
        <f t="shared" si="87"/>
        <v>0</v>
      </c>
      <c r="F22" s="24">
        <f t="shared" ref="F22" si="88">F34+F46+F118+F130+F142+F154+F166</f>
        <v>0</v>
      </c>
      <c r="G22" s="24">
        <f t="shared" ref="G22:L22" si="89">G34+G46+G118+G130+G142+G154+G166</f>
        <v>390000</v>
      </c>
      <c r="H22" s="24">
        <f t="shared" si="89"/>
        <v>498700</v>
      </c>
      <c r="I22" s="24">
        <f t="shared" ref="I22" si="90">I34+I46+I118+I130+I142+I154+I166</f>
        <v>371714.82</v>
      </c>
      <c r="J22" s="24">
        <f t="shared" si="67"/>
        <v>126461</v>
      </c>
      <c r="K22" s="24">
        <f t="shared" si="89"/>
        <v>498175.82</v>
      </c>
      <c r="L22" s="43">
        <f t="shared" si="89"/>
        <v>524.17999999999302</v>
      </c>
      <c r="M22" s="46">
        <f t="shared" si="6"/>
        <v>0.9989489071586124</v>
      </c>
      <c r="N22" s="50"/>
    </row>
    <row r="23" spans="1:15" ht="17.25" customHeight="1" x14ac:dyDescent="0.25">
      <c r="A23" s="13" t="str">
        <f t="shared" si="7"/>
        <v>a</v>
      </c>
      <c r="B23" s="5" t="s">
        <v>2</v>
      </c>
      <c r="C23" s="7" t="s">
        <v>10</v>
      </c>
      <c r="D23" s="24">
        <f t="shared" ref="D23:E23" si="91">D35+D47+D119+D131+D143+D155+D167</f>
        <v>0</v>
      </c>
      <c r="E23" s="24">
        <f t="shared" si="91"/>
        <v>0</v>
      </c>
      <c r="F23" s="24">
        <f t="shared" ref="F23" si="92">F35+F47+F119+F131+F143+F155+F167</f>
        <v>2097.1</v>
      </c>
      <c r="G23" s="24">
        <f t="shared" ref="G23:L23" si="93">G35+G47+G119+G131+G143+G155+G167</f>
        <v>601000</v>
      </c>
      <c r="H23" s="24">
        <f t="shared" si="93"/>
        <v>595500</v>
      </c>
      <c r="I23" s="24">
        <f t="shared" ref="I23" si="94">I35+I47+I119+I131+I143+I155+I167</f>
        <v>202345.15</v>
      </c>
      <c r="J23" s="24">
        <f t="shared" si="67"/>
        <v>379561</v>
      </c>
      <c r="K23" s="24">
        <f t="shared" si="93"/>
        <v>581906.15</v>
      </c>
      <c r="L23" s="43">
        <f t="shared" si="93"/>
        <v>13593.849999999999</v>
      </c>
      <c r="M23" s="46">
        <f t="shared" si="6"/>
        <v>0.97717237615449204</v>
      </c>
      <c r="N23" s="51"/>
    </row>
    <row r="24" spans="1:15" ht="18.75" x14ac:dyDescent="0.25">
      <c r="A24" s="13" t="str">
        <f t="shared" si="7"/>
        <v>a</v>
      </c>
      <c r="B24" s="3" t="s">
        <v>2</v>
      </c>
      <c r="C24" s="4" t="s">
        <v>11</v>
      </c>
      <c r="D24" s="23">
        <f t="shared" ref="D24:E24" si="95">D36+D48+D120+D132+D144+D156+D168</f>
        <v>47</v>
      </c>
      <c r="E24" s="23">
        <f t="shared" si="95"/>
        <v>6375</v>
      </c>
      <c r="F24" s="23">
        <f t="shared" ref="F24" si="96">F36+F48+F120+F132+F144+F156+F168</f>
        <v>45915</v>
      </c>
      <c r="G24" s="23">
        <f t="shared" ref="G24:L24" si="97">G36+G48+G120+G132+G144+G156+G168</f>
        <v>497000</v>
      </c>
      <c r="H24" s="23">
        <f t="shared" si="97"/>
        <v>810700</v>
      </c>
      <c r="I24" s="24">
        <f t="shared" ref="I24" si="98">I36+I48+I120+I132+I144+I156+I168</f>
        <v>480301.49</v>
      </c>
      <c r="J24" s="23">
        <f t="shared" si="67"/>
        <v>320329</v>
      </c>
      <c r="K24" s="23">
        <f t="shared" si="97"/>
        <v>800630.49</v>
      </c>
      <c r="L24" s="44">
        <f t="shared" si="97"/>
        <v>10069.510000000009</v>
      </c>
      <c r="M24" s="45">
        <f t="shared" si="6"/>
        <v>0.98757924016282228</v>
      </c>
      <c r="N24" s="50"/>
    </row>
    <row r="25" spans="1:15" ht="18.75" hidden="1" x14ac:dyDescent="0.25">
      <c r="A25" s="13" t="str">
        <f t="shared" si="7"/>
        <v>b</v>
      </c>
      <c r="B25" s="3" t="s">
        <v>2</v>
      </c>
      <c r="C25" s="4" t="s">
        <v>12</v>
      </c>
      <c r="D25" s="23">
        <f t="shared" ref="D25:E25" si="99">D37+D49+D121+D133+D145+D157+D169</f>
        <v>0</v>
      </c>
      <c r="E25" s="23">
        <f t="shared" si="99"/>
        <v>0</v>
      </c>
      <c r="F25" s="23">
        <f t="shared" ref="F25" si="100">F37+F49+F121+F133+F145+F157+F169</f>
        <v>0</v>
      </c>
      <c r="G25" s="23">
        <f t="shared" ref="G25:L25" si="101">G37+G49+G121+G133+G145+G157+G169</f>
        <v>0</v>
      </c>
      <c r="H25" s="23">
        <f t="shared" si="101"/>
        <v>0</v>
      </c>
      <c r="I25" s="24">
        <f t="shared" ref="I25" si="102">I37+I49+I121+I133+I145+I157+I169</f>
        <v>0</v>
      </c>
      <c r="J25" s="23">
        <f t="shared" si="67"/>
        <v>0</v>
      </c>
      <c r="K25" s="23">
        <f t="shared" si="101"/>
        <v>0</v>
      </c>
      <c r="L25" s="44">
        <f t="shared" si="101"/>
        <v>0</v>
      </c>
      <c r="M25" s="45" t="e">
        <f t="shared" si="6"/>
        <v>#DIV/0!</v>
      </c>
      <c r="N25" s="16"/>
    </row>
    <row r="26" spans="1:15" ht="18.75" hidden="1" x14ac:dyDescent="0.25">
      <c r="A26" s="13" t="str">
        <f t="shared" si="7"/>
        <v>b</v>
      </c>
      <c r="B26" s="3" t="s">
        <v>2</v>
      </c>
      <c r="C26" s="4" t="s">
        <v>13</v>
      </c>
      <c r="D26" s="23">
        <f t="shared" ref="D26:E26" si="103">D38+D50+D122+D134+D146+D158+D170</f>
        <v>0</v>
      </c>
      <c r="E26" s="23">
        <f t="shared" si="103"/>
        <v>0</v>
      </c>
      <c r="F26" s="23">
        <f t="shared" ref="F26" si="104">F38+F50+F122+F134+F146+F158+F170</f>
        <v>0</v>
      </c>
      <c r="G26" s="23">
        <f t="shared" ref="G26:L26" si="105">G38+G50+G122+G134+G146+G158+G170</f>
        <v>0</v>
      </c>
      <c r="H26" s="23">
        <f t="shared" si="105"/>
        <v>0</v>
      </c>
      <c r="I26" s="24">
        <f t="shared" ref="I26" si="106">I38+I50+I122+I134+I146+I158+I170</f>
        <v>0</v>
      </c>
      <c r="J26" s="23">
        <f t="shared" si="67"/>
        <v>0</v>
      </c>
      <c r="K26" s="23">
        <f t="shared" si="105"/>
        <v>0</v>
      </c>
      <c r="L26" s="44">
        <f t="shared" si="105"/>
        <v>0</v>
      </c>
      <c r="M26" s="45" t="e">
        <f t="shared" si="6"/>
        <v>#DIV/0!</v>
      </c>
      <c r="N26" s="16"/>
    </row>
    <row r="27" spans="1:15" ht="72" x14ac:dyDescent="0.25">
      <c r="A27" s="13" t="str">
        <f t="shared" si="7"/>
        <v>a</v>
      </c>
      <c r="B27" s="18" t="s">
        <v>100</v>
      </c>
      <c r="C27" s="19" t="s">
        <v>99</v>
      </c>
      <c r="D27" s="32">
        <f t="shared" ref="D27" si="107">D28+D36+D37+D38</f>
        <v>26585</v>
      </c>
      <c r="E27" s="32">
        <f t="shared" ref="E27:F27" si="108">E28+E36+E37+E38</f>
        <v>15056</v>
      </c>
      <c r="F27" s="32">
        <f t="shared" si="108"/>
        <v>42633</v>
      </c>
      <c r="G27" s="33">
        <f t="shared" ref="G27:J27" si="109">G28+G36+G37+G38</f>
        <v>11850000</v>
      </c>
      <c r="H27" s="33">
        <f t="shared" si="109"/>
        <v>12609270</v>
      </c>
      <c r="I27" s="32">
        <f t="shared" ref="I27" si="110">I28+I36+I37+I38</f>
        <v>9609103.4700000007</v>
      </c>
      <c r="J27" s="32">
        <f t="shared" si="109"/>
        <v>2667038</v>
      </c>
      <c r="K27" s="32">
        <f t="shared" ref="K27" si="111">K28+K36+K37+K38</f>
        <v>12276141.469999999</v>
      </c>
      <c r="L27" s="36">
        <f t="shared" ref="L27" si="112">L28+L36+L37+L38</f>
        <v>333128.53000000067</v>
      </c>
      <c r="M27" s="37">
        <f t="shared" si="6"/>
        <v>0.97358066486005923</v>
      </c>
      <c r="N27" s="50"/>
      <c r="O27" s="12" t="s">
        <v>91</v>
      </c>
    </row>
    <row r="28" spans="1:15" ht="18.75" x14ac:dyDescent="0.25">
      <c r="A28" s="13" t="str">
        <f t="shared" si="7"/>
        <v>a</v>
      </c>
      <c r="B28" s="3" t="s">
        <v>2</v>
      </c>
      <c r="C28" s="4" t="s">
        <v>3</v>
      </c>
      <c r="D28" s="34">
        <f t="shared" ref="D28" si="113">D29+D30+D31+D32+D33+D34+D35</f>
        <v>26538</v>
      </c>
      <c r="E28" s="34">
        <f t="shared" ref="E28:F28" si="114">E29+E30+E31+E32+E33+E34+E35</f>
        <v>12746</v>
      </c>
      <c r="F28" s="34">
        <f t="shared" si="114"/>
        <v>3481</v>
      </c>
      <c r="G28" s="34">
        <f t="shared" ref="G28:J28" si="115">G29+G30+G31+G32+G33+G34+G35</f>
        <v>11755000</v>
      </c>
      <c r="H28" s="34">
        <f t="shared" si="115"/>
        <v>12510620</v>
      </c>
      <c r="I28" s="32">
        <f t="shared" ref="I28" si="116">I29+I30+I31+I32+I33+I34+I35</f>
        <v>9551105.9800000004</v>
      </c>
      <c r="J28" s="34">
        <f t="shared" si="115"/>
        <v>2626385</v>
      </c>
      <c r="K28" s="34">
        <f t="shared" ref="K28:L28" si="117">K29+K30+K31+K32+K33+K34+K35</f>
        <v>12177490.979999999</v>
      </c>
      <c r="L28" s="38">
        <f t="shared" si="117"/>
        <v>333129.02000000066</v>
      </c>
      <c r="M28" s="39">
        <f t="shared" si="6"/>
        <v>0.97337230129282148</v>
      </c>
      <c r="N28" s="50"/>
      <c r="O28" s="12" t="s">
        <v>91</v>
      </c>
    </row>
    <row r="29" spans="1:15" ht="18.75" x14ac:dyDescent="0.25">
      <c r="A29" s="13" t="str">
        <f t="shared" si="7"/>
        <v>a</v>
      </c>
      <c r="B29" s="5" t="s">
        <v>2</v>
      </c>
      <c r="C29" s="6" t="s">
        <v>4</v>
      </c>
      <c r="D29" s="32"/>
      <c r="E29" s="32"/>
      <c r="F29" s="32"/>
      <c r="G29" s="35">
        <v>5400000</v>
      </c>
      <c r="H29" s="35">
        <v>5350000</v>
      </c>
      <c r="I29" s="32">
        <v>3476523.94</v>
      </c>
      <c r="J29" s="32">
        <v>1344000</v>
      </c>
      <c r="K29" s="32">
        <f t="shared" ref="K29:K38" si="118">I29+J29</f>
        <v>4820523.9399999995</v>
      </c>
      <c r="L29" s="36">
        <f t="shared" ref="L29:L38" si="119">H29-K29</f>
        <v>529476.06000000052</v>
      </c>
      <c r="M29" s="37">
        <f t="shared" si="6"/>
        <v>0.90103251214953262</v>
      </c>
      <c r="N29" s="51"/>
      <c r="O29" s="12" t="s">
        <v>91</v>
      </c>
    </row>
    <row r="30" spans="1:15" ht="18.75" x14ac:dyDescent="0.25">
      <c r="A30" s="13" t="str">
        <f t="shared" si="7"/>
        <v>a</v>
      </c>
      <c r="B30" s="5" t="s">
        <v>2</v>
      </c>
      <c r="C30" s="6" t="s">
        <v>5</v>
      </c>
      <c r="D30" s="32">
        <v>26538</v>
      </c>
      <c r="E30" s="32">
        <v>12746</v>
      </c>
      <c r="F30" s="32">
        <v>3481</v>
      </c>
      <c r="G30" s="35">
        <v>3765000</v>
      </c>
      <c r="H30" s="35">
        <v>3761720</v>
      </c>
      <c r="I30" s="32">
        <v>2741885.86</v>
      </c>
      <c r="J30" s="32">
        <v>1241800</v>
      </c>
      <c r="K30" s="32">
        <f t="shared" si="118"/>
        <v>3983685.86</v>
      </c>
      <c r="L30" s="36">
        <f t="shared" si="119"/>
        <v>-221965.85999999987</v>
      </c>
      <c r="M30" s="37">
        <f t="shared" si="6"/>
        <v>1.0590064810778048</v>
      </c>
      <c r="N30" s="51"/>
      <c r="O30" s="12" t="s">
        <v>91</v>
      </c>
    </row>
    <row r="31" spans="1:15" ht="18.75" hidden="1" x14ac:dyDescent="0.25">
      <c r="A31" s="13" t="str">
        <f t="shared" si="7"/>
        <v>b</v>
      </c>
      <c r="B31" s="5" t="s">
        <v>2</v>
      </c>
      <c r="C31" s="6" t="s">
        <v>6</v>
      </c>
      <c r="D31" s="24"/>
      <c r="E31" s="24"/>
      <c r="F31" s="24"/>
      <c r="G31" s="26"/>
      <c r="H31" s="26"/>
      <c r="I31" s="24"/>
      <c r="J31" s="24"/>
      <c r="K31" s="24">
        <f t="shared" si="118"/>
        <v>0</v>
      </c>
      <c r="L31" s="43">
        <f t="shared" si="119"/>
        <v>0</v>
      </c>
      <c r="M31" s="46" t="e">
        <f t="shared" si="6"/>
        <v>#DIV/0!</v>
      </c>
      <c r="N31" s="17"/>
      <c r="O31" s="12" t="s">
        <v>91</v>
      </c>
    </row>
    <row r="32" spans="1:15" ht="18.75" x14ac:dyDescent="0.25">
      <c r="A32" s="13" t="str">
        <f t="shared" si="7"/>
        <v>a</v>
      </c>
      <c r="B32" s="5" t="s">
        <v>2</v>
      </c>
      <c r="C32" s="7" t="s">
        <v>7</v>
      </c>
      <c r="D32" s="32"/>
      <c r="E32" s="32"/>
      <c r="F32" s="32"/>
      <c r="G32" s="35"/>
      <c r="H32" s="35">
        <v>230000</v>
      </c>
      <c r="I32" s="32">
        <v>230000</v>
      </c>
      <c r="J32" s="32">
        <v>0</v>
      </c>
      <c r="K32" s="32">
        <f t="shared" si="118"/>
        <v>230000</v>
      </c>
      <c r="L32" s="36">
        <f t="shared" si="119"/>
        <v>0</v>
      </c>
      <c r="M32" s="37">
        <f t="shared" si="6"/>
        <v>1</v>
      </c>
      <c r="N32" s="50"/>
      <c r="O32" s="12" t="s">
        <v>91</v>
      </c>
    </row>
    <row r="33" spans="1:17" ht="18.75" x14ac:dyDescent="0.25">
      <c r="A33" s="13" t="str">
        <f t="shared" si="7"/>
        <v>a</v>
      </c>
      <c r="B33" s="5" t="s">
        <v>2</v>
      </c>
      <c r="C33" s="7" t="s">
        <v>8</v>
      </c>
      <c r="D33" s="32"/>
      <c r="E33" s="32"/>
      <c r="F33" s="32"/>
      <c r="G33" s="35">
        <v>2440000</v>
      </c>
      <c r="H33" s="35">
        <v>3010900</v>
      </c>
      <c r="I33" s="32">
        <v>2985281.21</v>
      </c>
      <c r="J33" s="32">
        <v>0</v>
      </c>
      <c r="K33" s="32">
        <f t="shared" si="118"/>
        <v>2985281.21</v>
      </c>
      <c r="L33" s="36">
        <f t="shared" si="119"/>
        <v>25618.790000000037</v>
      </c>
      <c r="M33" s="37">
        <f t="shared" si="6"/>
        <v>0.99149131821050185</v>
      </c>
      <c r="N33" s="50"/>
      <c r="O33" s="12" t="s">
        <v>91</v>
      </c>
    </row>
    <row r="34" spans="1:17" ht="18.75" x14ac:dyDescent="0.25">
      <c r="A34" s="13" t="str">
        <f t="shared" si="7"/>
        <v>a</v>
      </c>
      <c r="B34" s="5" t="s">
        <v>2</v>
      </c>
      <c r="C34" s="7" t="s">
        <v>9</v>
      </c>
      <c r="D34" s="32"/>
      <c r="E34" s="32"/>
      <c r="F34" s="32"/>
      <c r="G34" s="35">
        <v>110000</v>
      </c>
      <c r="H34" s="35">
        <v>124000</v>
      </c>
      <c r="I34" s="32">
        <v>97137.82</v>
      </c>
      <c r="J34" s="32">
        <v>26862</v>
      </c>
      <c r="K34" s="32">
        <f t="shared" si="118"/>
        <v>123999.82</v>
      </c>
      <c r="L34" s="36">
        <f t="shared" si="119"/>
        <v>0.17999999999301508</v>
      </c>
      <c r="M34" s="37">
        <f t="shared" si="6"/>
        <v>0.99999854838709679</v>
      </c>
      <c r="N34" s="50"/>
      <c r="O34" s="12" t="s">
        <v>91</v>
      </c>
    </row>
    <row r="35" spans="1:17" ht="18.75" x14ac:dyDescent="0.25">
      <c r="A35" s="13" t="str">
        <f t="shared" si="7"/>
        <v>a</v>
      </c>
      <c r="B35" s="5" t="s">
        <v>2</v>
      </c>
      <c r="C35" s="7" t="s">
        <v>10</v>
      </c>
      <c r="D35" s="32"/>
      <c r="E35" s="32"/>
      <c r="F35" s="32"/>
      <c r="G35" s="35">
        <v>40000</v>
      </c>
      <c r="H35" s="35">
        <v>34000</v>
      </c>
      <c r="I35" s="32">
        <v>20277.150000000001</v>
      </c>
      <c r="J35" s="32">
        <v>13723</v>
      </c>
      <c r="K35" s="32">
        <f t="shared" si="118"/>
        <v>34000.15</v>
      </c>
      <c r="L35" s="36">
        <f t="shared" si="119"/>
        <v>-0.15000000000145519</v>
      </c>
      <c r="M35" s="37">
        <f t="shared" si="6"/>
        <v>1.000004411764706</v>
      </c>
      <c r="N35" s="51"/>
      <c r="O35" s="12" t="s">
        <v>91</v>
      </c>
    </row>
    <row r="36" spans="1:17" ht="18.75" x14ac:dyDescent="0.25">
      <c r="A36" s="13" t="str">
        <f t="shared" si="7"/>
        <v>a</v>
      </c>
      <c r="B36" s="5" t="s">
        <v>2</v>
      </c>
      <c r="C36" s="4" t="s">
        <v>11</v>
      </c>
      <c r="D36" s="34">
        <v>47</v>
      </c>
      <c r="E36" s="34">
        <v>2310</v>
      </c>
      <c r="F36" s="34">
        <v>39152</v>
      </c>
      <c r="G36" s="34">
        <v>95000</v>
      </c>
      <c r="H36" s="34">
        <v>98650</v>
      </c>
      <c r="I36" s="32">
        <v>57997.49</v>
      </c>
      <c r="J36" s="34">
        <v>40653</v>
      </c>
      <c r="K36" s="34">
        <f t="shared" si="118"/>
        <v>98650.489999999991</v>
      </c>
      <c r="L36" s="38">
        <f t="shared" si="119"/>
        <v>-0.48999999999068677</v>
      </c>
      <c r="M36" s="39">
        <f t="shared" si="6"/>
        <v>1.0000049670552458</v>
      </c>
      <c r="N36" s="50"/>
      <c r="O36" s="12" t="s">
        <v>91</v>
      </c>
    </row>
    <row r="37" spans="1:17" ht="18.75" hidden="1" x14ac:dyDescent="0.25">
      <c r="A37" s="13" t="str">
        <f t="shared" si="7"/>
        <v>b</v>
      </c>
      <c r="B37" s="5" t="s">
        <v>2</v>
      </c>
      <c r="C37" s="4" t="s">
        <v>12</v>
      </c>
      <c r="D37" s="23"/>
      <c r="E37" s="23"/>
      <c r="F37" s="23"/>
      <c r="G37" s="23"/>
      <c r="H37" s="23"/>
      <c r="I37" s="24"/>
      <c r="J37" s="23"/>
      <c r="K37" s="23">
        <f t="shared" si="118"/>
        <v>0</v>
      </c>
      <c r="L37" s="44">
        <f t="shared" si="119"/>
        <v>0</v>
      </c>
      <c r="M37" s="45" t="e">
        <f t="shared" si="6"/>
        <v>#DIV/0!</v>
      </c>
      <c r="N37" s="16"/>
      <c r="O37" s="12" t="s">
        <v>91</v>
      </c>
    </row>
    <row r="38" spans="1:17" ht="18.75" hidden="1" x14ac:dyDescent="0.25">
      <c r="A38" s="13" t="str">
        <f t="shared" si="7"/>
        <v>b</v>
      </c>
      <c r="B38" s="5" t="s">
        <v>2</v>
      </c>
      <c r="C38" s="4" t="s">
        <v>13</v>
      </c>
      <c r="D38" s="23"/>
      <c r="E38" s="23"/>
      <c r="F38" s="23"/>
      <c r="G38" s="23">
        <v>0</v>
      </c>
      <c r="H38" s="23">
        <v>0</v>
      </c>
      <c r="I38" s="24"/>
      <c r="J38" s="23"/>
      <c r="K38" s="23">
        <f t="shared" si="118"/>
        <v>0</v>
      </c>
      <c r="L38" s="44">
        <f t="shared" si="119"/>
        <v>0</v>
      </c>
      <c r="M38" s="45" t="e">
        <f t="shared" si="6"/>
        <v>#DIV/0!</v>
      </c>
      <c r="N38" s="16"/>
      <c r="O38" s="12" t="s">
        <v>91</v>
      </c>
    </row>
    <row r="39" spans="1:17" ht="36" x14ac:dyDescent="0.25">
      <c r="A39" s="13" t="str">
        <f t="shared" si="7"/>
        <v>a</v>
      </c>
      <c r="B39" s="18" t="s">
        <v>101</v>
      </c>
      <c r="C39" s="19" t="s">
        <v>14</v>
      </c>
      <c r="D39" s="32">
        <f t="shared" ref="D39" si="120">D40+D48+D49+D50</f>
        <v>1296</v>
      </c>
      <c r="E39" s="32"/>
      <c r="F39" s="32"/>
      <c r="G39" s="32">
        <f t="shared" ref="G39:H39" si="121">G40+G48+G49+G50</f>
        <v>4020000</v>
      </c>
      <c r="H39" s="32">
        <f t="shared" si="121"/>
        <v>4020000</v>
      </c>
      <c r="I39" s="32">
        <f t="shared" ref="I39" si="122">I40+I48+I49+I50</f>
        <v>2360868</v>
      </c>
      <c r="J39" s="32">
        <f t="shared" ref="J39:L39" si="123">J40+J48+J49+J50</f>
        <v>1659132</v>
      </c>
      <c r="K39" s="32">
        <f t="shared" si="123"/>
        <v>4020000</v>
      </c>
      <c r="L39" s="36">
        <f t="shared" si="123"/>
        <v>0</v>
      </c>
      <c r="M39" s="37">
        <f t="shared" si="6"/>
        <v>1</v>
      </c>
      <c r="N39" s="50"/>
      <c r="O39" s="12" t="s">
        <v>92</v>
      </c>
    </row>
    <row r="40" spans="1:17" ht="18.75" x14ac:dyDescent="0.25">
      <c r="A40" s="13" t="str">
        <f t="shared" si="7"/>
        <v>a</v>
      </c>
      <c r="B40" s="3" t="s">
        <v>2</v>
      </c>
      <c r="C40" s="4" t="s">
        <v>3</v>
      </c>
      <c r="D40" s="34">
        <f t="shared" ref="D40" si="124">D41+D42+D43+D44+D45+D46+D47</f>
        <v>1296</v>
      </c>
      <c r="E40" s="34"/>
      <c r="F40" s="34"/>
      <c r="G40" s="34">
        <f t="shared" ref="G40:H40" si="125">G41+G42+G43+G44+G45+G46+G47</f>
        <v>4000000</v>
      </c>
      <c r="H40" s="34">
        <f t="shared" si="125"/>
        <v>3998600</v>
      </c>
      <c r="I40" s="32">
        <f t="shared" ref="I40" si="126">I41+I42+I43+I44+I45+I46+I47</f>
        <v>2355948</v>
      </c>
      <c r="J40" s="34">
        <f t="shared" ref="J40:L40" si="127">J41+J42+J43+J44+J45+J46+J47</f>
        <v>1642722</v>
      </c>
      <c r="K40" s="34">
        <f t="shared" si="127"/>
        <v>3998670</v>
      </c>
      <c r="L40" s="38">
        <f t="shared" si="127"/>
        <v>-70</v>
      </c>
      <c r="M40" s="39">
        <f t="shared" si="6"/>
        <v>1.0000175061271446</v>
      </c>
      <c r="N40" s="50"/>
      <c r="O40" s="12" t="s">
        <v>92</v>
      </c>
    </row>
    <row r="41" spans="1:17" ht="18.75" x14ac:dyDescent="0.25">
      <c r="A41" s="13" t="str">
        <f t="shared" si="7"/>
        <v>a</v>
      </c>
      <c r="B41" s="5" t="s">
        <v>2</v>
      </c>
      <c r="C41" s="6" t="s">
        <v>4</v>
      </c>
      <c r="D41" s="32">
        <f t="shared" ref="D41" si="128">D53+D65+D77</f>
        <v>0</v>
      </c>
      <c r="E41" s="32"/>
      <c r="F41" s="32"/>
      <c r="G41" s="32">
        <f t="shared" ref="G41:H41" si="129">G53+G65+G77</f>
        <v>2930000</v>
      </c>
      <c r="H41" s="32">
        <f t="shared" si="129"/>
        <v>2847800</v>
      </c>
      <c r="I41" s="32">
        <f t="shared" ref="I41" si="130">I53+I65+I77</f>
        <v>1632501</v>
      </c>
      <c r="J41" s="32">
        <f t="shared" ref="J41:L41" si="131">J53+J65+J77</f>
        <v>927110</v>
      </c>
      <c r="K41" s="32">
        <f t="shared" si="131"/>
        <v>2559611</v>
      </c>
      <c r="L41" s="36">
        <f t="shared" si="131"/>
        <v>288189</v>
      </c>
      <c r="M41" s="37">
        <f t="shared" si="6"/>
        <v>0.89880293559941005</v>
      </c>
      <c r="N41" s="50"/>
      <c r="O41" s="12" t="s">
        <v>92</v>
      </c>
      <c r="Q41" s="40">
        <f>H41/12</f>
        <v>237316.66666666666</v>
      </c>
    </row>
    <row r="42" spans="1:17" ht="31.5" x14ac:dyDescent="0.25">
      <c r="A42" s="13" t="str">
        <f t="shared" si="7"/>
        <v>a</v>
      </c>
      <c r="B42" s="5" t="s">
        <v>2</v>
      </c>
      <c r="C42" s="6" t="s">
        <v>5</v>
      </c>
      <c r="D42" s="32">
        <f t="shared" ref="D42" si="132">D54+D66+D78</f>
        <v>1296</v>
      </c>
      <c r="E42" s="32"/>
      <c r="F42" s="32"/>
      <c r="G42" s="32">
        <f t="shared" ref="G42:H42" si="133">G54+G66+G78</f>
        <v>1043000</v>
      </c>
      <c r="H42" s="32">
        <f t="shared" si="133"/>
        <v>1095600</v>
      </c>
      <c r="I42" s="32">
        <f t="shared" ref="I42" si="134">I54+I66+I78</f>
        <v>678664</v>
      </c>
      <c r="J42" s="32">
        <f t="shared" ref="J42:L42" si="135">J54+J66+J78</f>
        <v>705736</v>
      </c>
      <c r="K42" s="32">
        <f t="shared" si="135"/>
        <v>1384400</v>
      </c>
      <c r="L42" s="36">
        <f t="shared" si="135"/>
        <v>-288800</v>
      </c>
      <c r="M42" s="37">
        <f t="shared" si="6"/>
        <v>1.2635998539612998</v>
      </c>
      <c r="N42" s="52" t="s">
        <v>218</v>
      </c>
      <c r="O42" s="12" t="s">
        <v>92</v>
      </c>
    </row>
    <row r="43" spans="1:17" ht="18.75" hidden="1" x14ac:dyDescent="0.25">
      <c r="A43" s="13" t="str">
        <f t="shared" si="7"/>
        <v>b</v>
      </c>
      <c r="B43" s="5" t="s">
        <v>2</v>
      </c>
      <c r="C43" s="6" t="s">
        <v>6</v>
      </c>
      <c r="D43" s="24">
        <f t="shared" ref="D43" si="136">D55+D67+D79</f>
        <v>0</v>
      </c>
      <c r="E43" s="24"/>
      <c r="F43" s="24"/>
      <c r="G43" s="24">
        <f t="shared" ref="G43:H43" si="137">G55+G67+G79</f>
        <v>0</v>
      </c>
      <c r="H43" s="24">
        <f t="shared" si="137"/>
        <v>0</v>
      </c>
      <c r="I43" s="24">
        <f t="shared" ref="I43" si="138">I55+I67+I79</f>
        <v>0</v>
      </c>
      <c r="J43" s="24">
        <f t="shared" ref="J43:L43" si="139">J55+J67+J79</f>
        <v>0</v>
      </c>
      <c r="K43" s="24">
        <f t="shared" si="139"/>
        <v>0</v>
      </c>
      <c r="L43" s="43">
        <f t="shared" si="139"/>
        <v>0</v>
      </c>
      <c r="M43" s="46" t="e">
        <f t="shared" si="6"/>
        <v>#DIV/0!</v>
      </c>
      <c r="N43" s="17"/>
      <c r="O43" s="12" t="s">
        <v>92</v>
      </c>
    </row>
    <row r="44" spans="1:17" ht="18.75" hidden="1" x14ac:dyDescent="0.25">
      <c r="A44" s="13" t="str">
        <f t="shared" si="7"/>
        <v>b</v>
      </c>
      <c r="B44" s="5" t="s">
        <v>2</v>
      </c>
      <c r="C44" s="7" t="s">
        <v>7</v>
      </c>
      <c r="D44" s="24">
        <f t="shared" ref="D44" si="140">D56+D68+D80</f>
        <v>0</v>
      </c>
      <c r="E44" s="24"/>
      <c r="F44" s="24"/>
      <c r="G44" s="24">
        <f t="shared" ref="G44:H44" si="141">G56+G68+G80</f>
        <v>0</v>
      </c>
      <c r="H44" s="24">
        <f t="shared" si="141"/>
        <v>0</v>
      </c>
      <c r="I44" s="24">
        <f t="shared" ref="I44" si="142">I56+I68+I80</f>
        <v>0</v>
      </c>
      <c r="J44" s="24">
        <f t="shared" ref="J44:L44" si="143">J56+J68+J80</f>
        <v>0</v>
      </c>
      <c r="K44" s="24">
        <f t="shared" si="143"/>
        <v>0</v>
      </c>
      <c r="L44" s="43">
        <f t="shared" si="143"/>
        <v>0</v>
      </c>
      <c r="M44" s="46" t="e">
        <f t="shared" si="6"/>
        <v>#DIV/0!</v>
      </c>
      <c r="N44" s="17"/>
      <c r="O44" s="12" t="s">
        <v>92</v>
      </c>
    </row>
    <row r="45" spans="1:17" ht="18.75" hidden="1" x14ac:dyDescent="0.25">
      <c r="A45" s="13" t="str">
        <f t="shared" si="7"/>
        <v>b</v>
      </c>
      <c r="B45" s="5" t="s">
        <v>2</v>
      </c>
      <c r="C45" s="7" t="s">
        <v>8</v>
      </c>
      <c r="D45" s="24">
        <f t="shared" ref="D45" si="144">D57+D69+D81</f>
        <v>0</v>
      </c>
      <c r="E45" s="24"/>
      <c r="F45" s="24"/>
      <c r="G45" s="24">
        <f t="shared" ref="G45:H45" si="145">G57+G69+G81</f>
        <v>0</v>
      </c>
      <c r="H45" s="24">
        <f t="shared" si="145"/>
        <v>0</v>
      </c>
      <c r="I45" s="24">
        <f t="shared" ref="I45" si="146">I57+I69+I81</f>
        <v>0</v>
      </c>
      <c r="J45" s="24">
        <f t="shared" ref="J45:L45" si="147">J57+J69+J81</f>
        <v>0</v>
      </c>
      <c r="K45" s="24">
        <f t="shared" si="147"/>
        <v>0</v>
      </c>
      <c r="L45" s="43">
        <f t="shared" si="147"/>
        <v>0</v>
      </c>
      <c r="M45" s="46" t="e">
        <f t="shared" si="6"/>
        <v>#DIV/0!</v>
      </c>
      <c r="N45" s="17"/>
      <c r="O45" s="12" t="s">
        <v>92</v>
      </c>
    </row>
    <row r="46" spans="1:17" ht="18.75" x14ac:dyDescent="0.25">
      <c r="A46" s="13" t="str">
        <f t="shared" si="7"/>
        <v>a</v>
      </c>
      <c r="B46" s="5" t="s">
        <v>2</v>
      </c>
      <c r="C46" s="7" t="s">
        <v>9</v>
      </c>
      <c r="D46" s="32">
        <f t="shared" ref="D46" si="148">D58+D70+D82</f>
        <v>0</v>
      </c>
      <c r="E46" s="32"/>
      <c r="F46" s="32"/>
      <c r="G46" s="32">
        <f t="shared" ref="G46:H46" si="149">G58+G70+G82</f>
        <v>15000</v>
      </c>
      <c r="H46" s="32">
        <f t="shared" si="149"/>
        <v>42700</v>
      </c>
      <c r="I46" s="32">
        <f t="shared" ref="I46" si="150">I58+I70+I82</f>
        <v>39600</v>
      </c>
      <c r="J46" s="32">
        <f t="shared" ref="J46:L46" si="151">J58+J70+J82</f>
        <v>2876</v>
      </c>
      <c r="K46" s="32">
        <f t="shared" si="151"/>
        <v>42476</v>
      </c>
      <c r="L46" s="36">
        <f t="shared" si="151"/>
        <v>224</v>
      </c>
      <c r="M46" s="37">
        <f t="shared" si="6"/>
        <v>0.99475409836065576</v>
      </c>
      <c r="N46" s="50"/>
      <c r="O46" s="12" t="s">
        <v>92</v>
      </c>
      <c r="Q46" s="27">
        <f>H41-I41</f>
        <v>1215299</v>
      </c>
    </row>
    <row r="47" spans="1:17" ht="18.75" x14ac:dyDescent="0.25">
      <c r="A47" s="13" t="str">
        <f t="shared" si="7"/>
        <v>a</v>
      </c>
      <c r="B47" s="5" t="s">
        <v>2</v>
      </c>
      <c r="C47" s="7" t="s">
        <v>10</v>
      </c>
      <c r="D47" s="32">
        <f t="shared" ref="D47" si="152">D59+D71+D83</f>
        <v>0</v>
      </c>
      <c r="E47" s="32"/>
      <c r="F47" s="32"/>
      <c r="G47" s="32">
        <f t="shared" ref="G47:H47" si="153">G59+G71+G83</f>
        <v>12000</v>
      </c>
      <c r="H47" s="32">
        <f t="shared" si="153"/>
        <v>12500</v>
      </c>
      <c r="I47" s="32">
        <f t="shared" ref="I47" si="154">I59+I71+I83</f>
        <v>5183</v>
      </c>
      <c r="J47" s="32">
        <f t="shared" ref="J47:L47" si="155">J59+J71+J83</f>
        <v>7000</v>
      </c>
      <c r="K47" s="32">
        <f t="shared" si="155"/>
        <v>12183</v>
      </c>
      <c r="L47" s="36">
        <f t="shared" si="155"/>
        <v>317</v>
      </c>
      <c r="M47" s="37">
        <f t="shared" si="6"/>
        <v>0.97463999999999995</v>
      </c>
      <c r="N47" s="51"/>
      <c r="O47" s="12" t="s">
        <v>92</v>
      </c>
    </row>
    <row r="48" spans="1:17" ht="18.75" x14ac:dyDescent="0.25">
      <c r="A48" s="13" t="str">
        <f t="shared" si="7"/>
        <v>a</v>
      </c>
      <c r="B48" s="3" t="s">
        <v>2</v>
      </c>
      <c r="C48" s="4" t="s">
        <v>11</v>
      </c>
      <c r="D48" s="34">
        <f t="shared" ref="D48" si="156">D60+D72+D84</f>
        <v>0</v>
      </c>
      <c r="E48" s="34"/>
      <c r="F48" s="34"/>
      <c r="G48" s="34">
        <f t="shared" ref="G48:H48" si="157">G60+G72+G84</f>
        <v>20000</v>
      </c>
      <c r="H48" s="34">
        <f t="shared" si="157"/>
        <v>21400</v>
      </c>
      <c r="I48" s="32">
        <f t="shared" ref="I48" si="158">I60+I72+I84</f>
        <v>4920</v>
      </c>
      <c r="J48" s="32">
        <f t="shared" ref="J48:L48" si="159">J60+J72+J84</f>
        <v>16410</v>
      </c>
      <c r="K48" s="32">
        <f t="shared" si="159"/>
        <v>21330</v>
      </c>
      <c r="L48" s="36">
        <f t="shared" si="159"/>
        <v>70</v>
      </c>
      <c r="M48" s="37">
        <f t="shared" si="6"/>
        <v>0.99672897196261678</v>
      </c>
      <c r="N48" s="50"/>
      <c r="O48" s="12" t="s">
        <v>92</v>
      </c>
    </row>
    <row r="49" spans="1:15" ht="18.75" hidden="1" x14ac:dyDescent="0.25">
      <c r="A49" s="13" t="str">
        <f t="shared" si="7"/>
        <v>b</v>
      </c>
      <c r="B49" s="3" t="s">
        <v>2</v>
      </c>
      <c r="C49" s="4" t="s">
        <v>12</v>
      </c>
      <c r="D49" s="23">
        <f t="shared" ref="D49" si="160">D61+D73+D85</f>
        <v>0</v>
      </c>
      <c r="E49" s="23"/>
      <c r="F49" s="23"/>
      <c r="G49" s="23">
        <f t="shared" ref="G49:H49" si="161">G61+G73+G85</f>
        <v>0</v>
      </c>
      <c r="H49" s="23">
        <f t="shared" si="161"/>
        <v>0</v>
      </c>
      <c r="I49" s="24">
        <f t="shared" ref="I49" si="162">I61+I73+I85</f>
        <v>0</v>
      </c>
      <c r="J49" s="23">
        <f t="shared" ref="J49:L49" si="163">J61+J73+J85</f>
        <v>0</v>
      </c>
      <c r="K49" s="23">
        <f t="shared" si="163"/>
        <v>0</v>
      </c>
      <c r="L49" s="44">
        <f t="shared" si="163"/>
        <v>0</v>
      </c>
      <c r="M49" s="45" t="e">
        <f t="shared" si="6"/>
        <v>#DIV/0!</v>
      </c>
      <c r="N49" s="16"/>
      <c r="O49" s="12" t="s">
        <v>92</v>
      </c>
    </row>
    <row r="50" spans="1:15" ht="18.75" hidden="1" x14ac:dyDescent="0.25">
      <c r="A50" s="13" t="str">
        <f t="shared" si="7"/>
        <v>b</v>
      </c>
      <c r="B50" s="3" t="s">
        <v>2</v>
      </c>
      <c r="C50" s="4" t="s">
        <v>13</v>
      </c>
      <c r="D50" s="23">
        <f t="shared" ref="D50" si="164">D62+D74+D86</f>
        <v>0</v>
      </c>
      <c r="E50" s="23"/>
      <c r="F50" s="23"/>
      <c r="G50" s="23">
        <f t="shared" ref="G50:H50" si="165">G62+G74+G86</f>
        <v>0</v>
      </c>
      <c r="H50" s="23">
        <f t="shared" si="165"/>
        <v>0</v>
      </c>
      <c r="I50" s="24">
        <f t="shared" ref="I50" si="166">I62+I74+I86</f>
        <v>0</v>
      </c>
      <c r="J50" s="23">
        <f t="shared" ref="J50:L50" si="167">J62+J74+J86</f>
        <v>0</v>
      </c>
      <c r="K50" s="23">
        <f t="shared" si="167"/>
        <v>0</v>
      </c>
      <c r="L50" s="44">
        <f t="shared" si="167"/>
        <v>0</v>
      </c>
      <c r="M50" s="45" t="e">
        <f t="shared" si="6"/>
        <v>#DIV/0!</v>
      </c>
      <c r="N50" s="16"/>
      <c r="O50" s="12" t="s">
        <v>92</v>
      </c>
    </row>
    <row r="51" spans="1:15" ht="36" x14ac:dyDescent="0.25">
      <c r="A51" s="13" t="str">
        <f t="shared" si="7"/>
        <v>a</v>
      </c>
      <c r="B51" s="18" t="s">
        <v>102</v>
      </c>
      <c r="C51" s="19" t="s">
        <v>15</v>
      </c>
      <c r="D51" s="32">
        <f t="shared" ref="D51" si="168">D52+D60+D61+D62</f>
        <v>1296</v>
      </c>
      <c r="E51" s="32"/>
      <c r="F51" s="32"/>
      <c r="G51" s="33">
        <f t="shared" ref="G51:H51" si="169">G52+G60+G61+G62</f>
        <v>2705000</v>
      </c>
      <c r="H51" s="33">
        <f t="shared" si="169"/>
        <v>2665000</v>
      </c>
      <c r="I51" s="32">
        <f t="shared" ref="I51" si="170">I52+I60+I61+I62</f>
        <v>1484458</v>
      </c>
      <c r="J51" s="32">
        <f t="shared" ref="J51:L51" si="171">J52+J60+J61+J62</f>
        <v>1161542</v>
      </c>
      <c r="K51" s="32">
        <f t="shared" si="171"/>
        <v>2646000</v>
      </c>
      <c r="L51" s="36">
        <f t="shared" si="171"/>
        <v>19000</v>
      </c>
      <c r="M51" s="37">
        <f t="shared" si="6"/>
        <v>0.99287054409005626</v>
      </c>
      <c r="N51" s="50"/>
      <c r="O51" s="12" t="s">
        <v>92</v>
      </c>
    </row>
    <row r="52" spans="1:15" ht="18.75" x14ac:dyDescent="0.25">
      <c r="A52" s="13" t="str">
        <f t="shared" si="7"/>
        <v>a</v>
      </c>
      <c r="B52" s="3" t="s">
        <v>2</v>
      </c>
      <c r="C52" s="4" t="s">
        <v>3</v>
      </c>
      <c r="D52" s="34">
        <f t="shared" ref="D52" si="172">D53+D54+D55+D56+D57+D58+D59</f>
        <v>1296</v>
      </c>
      <c r="E52" s="34"/>
      <c r="F52" s="34"/>
      <c r="G52" s="34">
        <f t="shared" ref="G52:H52" si="173">G53+G54+G55+G56+G57+G58+G59</f>
        <v>2685000</v>
      </c>
      <c r="H52" s="34">
        <f t="shared" si="173"/>
        <v>2645000</v>
      </c>
      <c r="I52" s="32">
        <f t="shared" ref="I52" si="174">I53+I54+I55+I56+I57+I58+I59</f>
        <v>1480868</v>
      </c>
      <c r="J52" s="34">
        <f t="shared" ref="J52:L52" si="175">J53+J54+J55+J56+J57+J58+J59</f>
        <v>1145132</v>
      </c>
      <c r="K52" s="34">
        <f t="shared" si="175"/>
        <v>2626000</v>
      </c>
      <c r="L52" s="38">
        <f t="shared" si="175"/>
        <v>19000</v>
      </c>
      <c r="M52" s="39">
        <f t="shared" si="6"/>
        <v>0.99281663516068053</v>
      </c>
      <c r="N52" s="50"/>
      <c r="O52" s="12" t="s">
        <v>92</v>
      </c>
    </row>
    <row r="53" spans="1:15" ht="18.75" x14ac:dyDescent="0.25">
      <c r="A53" s="13" t="str">
        <f t="shared" si="7"/>
        <v>a</v>
      </c>
      <c r="B53" s="5" t="s">
        <v>2</v>
      </c>
      <c r="C53" s="6" t="s">
        <v>4</v>
      </c>
      <c r="D53" s="32"/>
      <c r="E53" s="32"/>
      <c r="F53" s="32"/>
      <c r="G53" s="35">
        <v>2285000</v>
      </c>
      <c r="H53" s="35">
        <v>2195000</v>
      </c>
      <c r="I53" s="32">
        <v>1130090</v>
      </c>
      <c r="J53" s="32">
        <f>1057500-291390-19000</f>
        <v>747110</v>
      </c>
      <c r="K53" s="32">
        <f t="shared" ref="K53:K62" si="176">I53+J53</f>
        <v>1877200</v>
      </c>
      <c r="L53" s="36">
        <f t="shared" ref="L53:L62" si="177">H53-K53</f>
        <v>317800</v>
      </c>
      <c r="M53" s="37">
        <f t="shared" si="6"/>
        <v>0.85521640091116169</v>
      </c>
      <c r="N53" s="50"/>
      <c r="O53" s="12" t="s">
        <v>92</v>
      </c>
    </row>
    <row r="54" spans="1:15" ht="47.25" x14ac:dyDescent="0.25">
      <c r="A54" s="13" t="str">
        <f t="shared" si="7"/>
        <v>a</v>
      </c>
      <c r="B54" s="5" t="s">
        <v>2</v>
      </c>
      <c r="C54" s="6" t="s">
        <v>5</v>
      </c>
      <c r="D54" s="32">
        <v>1296</v>
      </c>
      <c r="E54" s="32"/>
      <c r="F54" s="32"/>
      <c r="G54" s="35">
        <v>380000</v>
      </c>
      <c r="H54" s="35">
        <v>420000</v>
      </c>
      <c r="I54" s="32">
        <v>328454</v>
      </c>
      <c r="J54" s="32">
        <v>390346</v>
      </c>
      <c r="K54" s="32">
        <f t="shared" si="176"/>
        <v>718800</v>
      </c>
      <c r="L54" s="36">
        <f t="shared" si="177"/>
        <v>-298800</v>
      </c>
      <c r="M54" s="37">
        <f t="shared" si="6"/>
        <v>1.7114285714285715</v>
      </c>
      <c r="N54" s="50" t="s">
        <v>210</v>
      </c>
      <c r="O54" s="12" t="s">
        <v>92</v>
      </c>
    </row>
    <row r="55" spans="1:15" ht="18.75" hidden="1" x14ac:dyDescent="0.25">
      <c r="A55" s="13" t="str">
        <f t="shared" si="7"/>
        <v>b</v>
      </c>
      <c r="B55" s="5" t="s">
        <v>2</v>
      </c>
      <c r="C55" s="6" t="s">
        <v>6</v>
      </c>
      <c r="D55" s="24"/>
      <c r="E55" s="24"/>
      <c r="F55" s="24"/>
      <c r="G55" s="26"/>
      <c r="H55" s="26"/>
      <c r="I55" s="24"/>
      <c r="J55" s="24"/>
      <c r="K55" s="24">
        <f t="shared" si="176"/>
        <v>0</v>
      </c>
      <c r="L55" s="43">
        <f t="shared" si="177"/>
        <v>0</v>
      </c>
      <c r="M55" s="46" t="e">
        <f t="shared" si="6"/>
        <v>#DIV/0!</v>
      </c>
      <c r="N55" s="17"/>
      <c r="O55" s="12" t="s">
        <v>92</v>
      </c>
    </row>
    <row r="56" spans="1:15" ht="18.75" hidden="1" x14ac:dyDescent="0.25">
      <c r="A56" s="13" t="str">
        <f t="shared" si="7"/>
        <v>b</v>
      </c>
      <c r="B56" s="5" t="s">
        <v>2</v>
      </c>
      <c r="C56" s="7" t="s">
        <v>7</v>
      </c>
      <c r="D56" s="24"/>
      <c r="E56" s="24"/>
      <c r="F56" s="24"/>
      <c r="G56" s="26"/>
      <c r="H56" s="26"/>
      <c r="I56" s="24"/>
      <c r="J56" s="24"/>
      <c r="K56" s="24">
        <f t="shared" si="176"/>
        <v>0</v>
      </c>
      <c r="L56" s="43">
        <f t="shared" si="177"/>
        <v>0</v>
      </c>
      <c r="M56" s="46" t="e">
        <f t="shared" si="6"/>
        <v>#DIV/0!</v>
      </c>
      <c r="N56" s="17"/>
      <c r="O56" s="12" t="s">
        <v>92</v>
      </c>
    </row>
    <row r="57" spans="1:15" ht="18.75" hidden="1" x14ac:dyDescent="0.25">
      <c r="A57" s="13" t="str">
        <f t="shared" si="7"/>
        <v>b</v>
      </c>
      <c r="B57" s="5" t="s">
        <v>2</v>
      </c>
      <c r="C57" s="7" t="s">
        <v>8</v>
      </c>
      <c r="D57" s="24"/>
      <c r="E57" s="24"/>
      <c r="F57" s="24"/>
      <c r="G57" s="26"/>
      <c r="H57" s="26"/>
      <c r="I57" s="24"/>
      <c r="J57" s="24"/>
      <c r="K57" s="24">
        <f t="shared" si="176"/>
        <v>0</v>
      </c>
      <c r="L57" s="43">
        <f t="shared" si="177"/>
        <v>0</v>
      </c>
      <c r="M57" s="46" t="e">
        <f t="shared" si="6"/>
        <v>#DIV/0!</v>
      </c>
      <c r="N57" s="17"/>
      <c r="O57" s="12" t="s">
        <v>92</v>
      </c>
    </row>
    <row r="58" spans="1:15" ht="18.75" x14ac:dyDescent="0.25">
      <c r="A58" s="13" t="str">
        <f t="shared" si="7"/>
        <v>a</v>
      </c>
      <c r="B58" s="5" t="s">
        <v>2</v>
      </c>
      <c r="C58" s="7" t="s">
        <v>9</v>
      </c>
      <c r="D58" s="32"/>
      <c r="E58" s="32"/>
      <c r="F58" s="32"/>
      <c r="G58" s="35">
        <v>15000</v>
      </c>
      <c r="H58" s="35">
        <v>25000</v>
      </c>
      <c r="I58" s="32">
        <v>22124</v>
      </c>
      <c r="J58" s="32">
        <v>2876</v>
      </c>
      <c r="K58" s="32">
        <f t="shared" si="176"/>
        <v>25000</v>
      </c>
      <c r="L58" s="36">
        <f t="shared" si="177"/>
        <v>0</v>
      </c>
      <c r="M58" s="37">
        <f t="shared" si="6"/>
        <v>1</v>
      </c>
      <c r="N58" s="50"/>
      <c r="O58" s="12" t="s">
        <v>92</v>
      </c>
    </row>
    <row r="59" spans="1:15" ht="18.75" x14ac:dyDescent="0.25">
      <c r="A59" s="13" t="str">
        <f t="shared" si="7"/>
        <v>a</v>
      </c>
      <c r="B59" s="5" t="s">
        <v>2</v>
      </c>
      <c r="C59" s="7" t="s">
        <v>10</v>
      </c>
      <c r="D59" s="32"/>
      <c r="E59" s="32"/>
      <c r="F59" s="32"/>
      <c r="G59" s="35">
        <v>5000</v>
      </c>
      <c r="H59" s="35">
        <v>5000</v>
      </c>
      <c r="I59" s="32">
        <v>200</v>
      </c>
      <c r="J59" s="32">
        <v>4800</v>
      </c>
      <c r="K59" s="32">
        <f t="shared" si="176"/>
        <v>5000</v>
      </c>
      <c r="L59" s="36">
        <f t="shared" si="177"/>
        <v>0</v>
      </c>
      <c r="M59" s="37">
        <f t="shared" si="6"/>
        <v>1</v>
      </c>
      <c r="N59" s="51"/>
      <c r="O59" s="12" t="s">
        <v>92</v>
      </c>
    </row>
    <row r="60" spans="1:15" ht="18.75" x14ac:dyDescent="0.25">
      <c r="A60" s="13" t="str">
        <f t="shared" si="7"/>
        <v>a</v>
      </c>
      <c r="B60" s="5" t="s">
        <v>2</v>
      </c>
      <c r="C60" s="4" t="s">
        <v>11</v>
      </c>
      <c r="D60" s="34"/>
      <c r="E60" s="34"/>
      <c r="F60" s="34"/>
      <c r="G60" s="34">
        <v>20000</v>
      </c>
      <c r="H60" s="34">
        <v>20000</v>
      </c>
      <c r="I60" s="32">
        <v>3590</v>
      </c>
      <c r="J60" s="34">
        <v>16410</v>
      </c>
      <c r="K60" s="34">
        <f t="shared" si="176"/>
        <v>20000</v>
      </c>
      <c r="L60" s="38">
        <f t="shared" si="177"/>
        <v>0</v>
      </c>
      <c r="M60" s="39">
        <f t="shared" si="6"/>
        <v>1</v>
      </c>
      <c r="N60" s="50"/>
      <c r="O60" s="12" t="s">
        <v>92</v>
      </c>
    </row>
    <row r="61" spans="1:15" ht="18.75" hidden="1" x14ac:dyDescent="0.25">
      <c r="A61" s="13" t="str">
        <f t="shared" si="7"/>
        <v>b</v>
      </c>
      <c r="B61" s="5" t="s">
        <v>2</v>
      </c>
      <c r="C61" s="4" t="s">
        <v>12</v>
      </c>
      <c r="D61" s="23"/>
      <c r="E61" s="23"/>
      <c r="F61" s="23"/>
      <c r="G61" s="23">
        <v>0</v>
      </c>
      <c r="H61" s="23">
        <v>0</v>
      </c>
      <c r="I61" s="24"/>
      <c r="J61" s="23"/>
      <c r="K61" s="23">
        <f t="shared" si="176"/>
        <v>0</v>
      </c>
      <c r="L61" s="44">
        <f t="shared" si="177"/>
        <v>0</v>
      </c>
      <c r="M61" s="45" t="e">
        <f t="shared" si="6"/>
        <v>#DIV/0!</v>
      </c>
      <c r="N61" s="16"/>
      <c r="O61" s="12" t="s">
        <v>92</v>
      </c>
    </row>
    <row r="62" spans="1:15" ht="18.75" hidden="1" x14ac:dyDescent="0.25">
      <c r="A62" s="13" t="str">
        <f t="shared" si="7"/>
        <v>b</v>
      </c>
      <c r="B62" s="5" t="s">
        <v>2</v>
      </c>
      <c r="C62" s="4" t="s">
        <v>13</v>
      </c>
      <c r="D62" s="23"/>
      <c r="E62" s="23"/>
      <c r="F62" s="23"/>
      <c r="G62" s="23">
        <v>0</v>
      </c>
      <c r="H62" s="23">
        <v>0</v>
      </c>
      <c r="I62" s="24"/>
      <c r="J62" s="23"/>
      <c r="K62" s="23">
        <f t="shared" si="176"/>
        <v>0</v>
      </c>
      <c r="L62" s="44">
        <f t="shared" si="177"/>
        <v>0</v>
      </c>
      <c r="M62" s="45" t="e">
        <f t="shared" si="6"/>
        <v>#DIV/0!</v>
      </c>
      <c r="N62" s="16"/>
      <c r="O62" s="12" t="s">
        <v>92</v>
      </c>
    </row>
    <row r="63" spans="1:15" ht="36" x14ac:dyDescent="0.25">
      <c r="A63" s="13" t="str">
        <f t="shared" si="7"/>
        <v>a</v>
      </c>
      <c r="B63" s="18" t="s">
        <v>103</v>
      </c>
      <c r="C63" s="19" t="s">
        <v>16</v>
      </c>
      <c r="D63" s="32">
        <f t="shared" ref="D63" si="178">D64+D72+D73+D74</f>
        <v>0</v>
      </c>
      <c r="E63" s="32"/>
      <c r="F63" s="32"/>
      <c r="G63" s="33">
        <f t="shared" ref="G63:H63" si="179">G64+G72+G73+G74</f>
        <v>100000</v>
      </c>
      <c r="H63" s="33">
        <f t="shared" si="179"/>
        <v>100000</v>
      </c>
      <c r="I63" s="32">
        <f t="shared" ref="I63" si="180">I64+I72+I73+I74</f>
        <v>39054</v>
      </c>
      <c r="J63" s="32">
        <f t="shared" ref="J63" si="181">J64+J72+J73+J74</f>
        <v>50946</v>
      </c>
      <c r="K63" s="32">
        <f t="shared" ref="K63" si="182">K64+K72+K73+K74</f>
        <v>90000</v>
      </c>
      <c r="L63" s="36">
        <f t="shared" ref="L63" si="183">L64+L72+L73+L74</f>
        <v>10000</v>
      </c>
      <c r="M63" s="37">
        <f t="shared" si="6"/>
        <v>0.9</v>
      </c>
      <c r="N63" s="50"/>
      <c r="O63" s="12" t="s">
        <v>92</v>
      </c>
    </row>
    <row r="64" spans="1:15" ht="18.75" x14ac:dyDescent="0.25">
      <c r="A64" s="13" t="str">
        <f t="shared" si="7"/>
        <v>a</v>
      </c>
      <c r="B64" s="3" t="s">
        <v>2</v>
      </c>
      <c r="C64" s="4" t="s">
        <v>3</v>
      </c>
      <c r="D64" s="34">
        <f t="shared" ref="D64" si="184">D65+D66+D67+D68+D69+D70+D71</f>
        <v>0</v>
      </c>
      <c r="E64" s="34"/>
      <c r="F64" s="34"/>
      <c r="G64" s="34">
        <f t="shared" ref="G64:H64" si="185">G65+G66+G67+G68+G69+G70+G71</f>
        <v>100000</v>
      </c>
      <c r="H64" s="34">
        <f t="shared" si="185"/>
        <v>100000</v>
      </c>
      <c r="I64" s="32">
        <f t="shared" ref="I64" si="186">I65+I66+I67+I68+I69+I70+I71</f>
        <v>39054</v>
      </c>
      <c r="J64" s="34">
        <f t="shared" ref="J64:L64" si="187">J65+J66+J67+J68+J69+J70+J71</f>
        <v>50946</v>
      </c>
      <c r="K64" s="34">
        <f t="shared" si="187"/>
        <v>90000</v>
      </c>
      <c r="L64" s="38">
        <f t="shared" si="187"/>
        <v>10000</v>
      </c>
      <c r="M64" s="39">
        <f t="shared" si="6"/>
        <v>0.9</v>
      </c>
      <c r="N64" s="50"/>
      <c r="O64" s="12" t="s">
        <v>92</v>
      </c>
    </row>
    <row r="65" spans="1:15" ht="18.75" hidden="1" x14ac:dyDescent="0.25">
      <c r="A65" s="13" t="str">
        <f t="shared" si="7"/>
        <v>b</v>
      </c>
      <c r="B65" s="5" t="s">
        <v>2</v>
      </c>
      <c r="C65" s="6" t="s">
        <v>4</v>
      </c>
      <c r="D65" s="24"/>
      <c r="E65" s="24"/>
      <c r="F65" s="24"/>
      <c r="G65" s="26">
        <v>0</v>
      </c>
      <c r="H65" s="26">
        <v>0</v>
      </c>
      <c r="I65" s="24"/>
      <c r="J65" s="24"/>
      <c r="K65" s="24">
        <f t="shared" ref="K65:K74" si="188">I65+J65</f>
        <v>0</v>
      </c>
      <c r="L65" s="43">
        <f t="shared" ref="L65:L74" si="189">H65-K65</f>
        <v>0</v>
      </c>
      <c r="M65" s="46" t="e">
        <f t="shared" si="6"/>
        <v>#DIV/0!</v>
      </c>
      <c r="N65" s="17"/>
      <c r="O65" s="12" t="s">
        <v>92</v>
      </c>
    </row>
    <row r="66" spans="1:15" ht="18.75" x14ac:dyDescent="0.25">
      <c r="A66" s="13" t="str">
        <f t="shared" si="7"/>
        <v>a</v>
      </c>
      <c r="B66" s="5" t="s">
        <v>2</v>
      </c>
      <c r="C66" s="6" t="s">
        <v>5</v>
      </c>
      <c r="D66" s="32"/>
      <c r="E66" s="32"/>
      <c r="F66" s="32"/>
      <c r="G66" s="35">
        <v>100000</v>
      </c>
      <c r="H66" s="35">
        <v>100000</v>
      </c>
      <c r="I66" s="32">
        <v>39054</v>
      </c>
      <c r="J66" s="32">
        <v>50946</v>
      </c>
      <c r="K66" s="32">
        <f t="shared" si="188"/>
        <v>90000</v>
      </c>
      <c r="L66" s="36">
        <f t="shared" si="189"/>
        <v>10000</v>
      </c>
      <c r="M66" s="37">
        <f t="shared" si="6"/>
        <v>0.9</v>
      </c>
      <c r="N66" s="50"/>
      <c r="O66" s="12" t="s">
        <v>92</v>
      </c>
    </row>
    <row r="67" spans="1:15" ht="18.75" hidden="1" x14ac:dyDescent="0.25">
      <c r="A67" s="13" t="str">
        <f t="shared" si="7"/>
        <v>b</v>
      </c>
      <c r="B67" s="5" t="s">
        <v>2</v>
      </c>
      <c r="C67" s="6" t="s">
        <v>6</v>
      </c>
      <c r="D67" s="24"/>
      <c r="E67" s="24"/>
      <c r="F67" s="24"/>
      <c r="G67" s="26"/>
      <c r="H67" s="26"/>
      <c r="I67" s="24"/>
      <c r="J67" s="24"/>
      <c r="K67" s="24">
        <f t="shared" si="188"/>
        <v>0</v>
      </c>
      <c r="L67" s="43">
        <f t="shared" si="189"/>
        <v>0</v>
      </c>
      <c r="M67" s="46" t="e">
        <f t="shared" ref="M67:M130" si="190">K67/H67</f>
        <v>#DIV/0!</v>
      </c>
      <c r="N67" s="17"/>
      <c r="O67" s="12" t="s">
        <v>92</v>
      </c>
    </row>
    <row r="68" spans="1:15" ht="18.75" hidden="1" x14ac:dyDescent="0.25">
      <c r="A68" s="13" t="str">
        <f t="shared" ref="A68:A131" si="191">IF((D68+I68+G68+H68+J68+K68)&gt;0,"a","b")</f>
        <v>b</v>
      </c>
      <c r="B68" s="5" t="s">
        <v>2</v>
      </c>
      <c r="C68" s="7" t="s">
        <v>7</v>
      </c>
      <c r="D68" s="24"/>
      <c r="E68" s="24"/>
      <c r="F68" s="24"/>
      <c r="G68" s="26">
        <v>0</v>
      </c>
      <c r="H68" s="26">
        <v>0</v>
      </c>
      <c r="I68" s="24"/>
      <c r="J68" s="24"/>
      <c r="K68" s="24">
        <f t="shared" si="188"/>
        <v>0</v>
      </c>
      <c r="L68" s="43">
        <f t="shared" si="189"/>
        <v>0</v>
      </c>
      <c r="M68" s="46" t="e">
        <f t="shared" si="190"/>
        <v>#DIV/0!</v>
      </c>
      <c r="N68" s="17"/>
      <c r="O68" s="12" t="s">
        <v>92</v>
      </c>
    </row>
    <row r="69" spans="1:15" ht="18.75" hidden="1" x14ac:dyDescent="0.25">
      <c r="A69" s="13" t="str">
        <f t="shared" si="191"/>
        <v>b</v>
      </c>
      <c r="B69" s="5" t="s">
        <v>2</v>
      </c>
      <c r="C69" s="7" t="s">
        <v>8</v>
      </c>
      <c r="D69" s="24"/>
      <c r="E69" s="24"/>
      <c r="F69" s="24"/>
      <c r="G69" s="26">
        <v>0</v>
      </c>
      <c r="H69" s="26">
        <v>0</v>
      </c>
      <c r="I69" s="24"/>
      <c r="J69" s="24"/>
      <c r="K69" s="24">
        <f t="shared" si="188"/>
        <v>0</v>
      </c>
      <c r="L69" s="43">
        <f t="shared" si="189"/>
        <v>0</v>
      </c>
      <c r="M69" s="46" t="e">
        <f t="shared" si="190"/>
        <v>#DIV/0!</v>
      </c>
      <c r="N69" s="17"/>
      <c r="O69" s="12" t="s">
        <v>92</v>
      </c>
    </row>
    <row r="70" spans="1:15" ht="18.75" hidden="1" x14ac:dyDescent="0.25">
      <c r="A70" s="13" t="str">
        <f t="shared" si="191"/>
        <v>b</v>
      </c>
      <c r="B70" s="5" t="s">
        <v>2</v>
      </c>
      <c r="C70" s="7" t="s">
        <v>9</v>
      </c>
      <c r="D70" s="24"/>
      <c r="E70" s="24"/>
      <c r="F70" s="24"/>
      <c r="G70" s="26">
        <v>0</v>
      </c>
      <c r="H70" s="26">
        <v>0</v>
      </c>
      <c r="I70" s="24"/>
      <c r="J70" s="24"/>
      <c r="K70" s="24">
        <f t="shared" si="188"/>
        <v>0</v>
      </c>
      <c r="L70" s="43">
        <f t="shared" si="189"/>
        <v>0</v>
      </c>
      <c r="M70" s="46" t="e">
        <f t="shared" si="190"/>
        <v>#DIV/0!</v>
      </c>
      <c r="N70" s="17"/>
      <c r="O70" s="12" t="s">
        <v>92</v>
      </c>
    </row>
    <row r="71" spans="1:15" ht="18.75" hidden="1" x14ac:dyDescent="0.25">
      <c r="A71" s="13" t="str">
        <f t="shared" si="191"/>
        <v>b</v>
      </c>
      <c r="B71" s="5" t="s">
        <v>2</v>
      </c>
      <c r="C71" s="7" t="s">
        <v>10</v>
      </c>
      <c r="D71" s="24"/>
      <c r="E71" s="24"/>
      <c r="F71" s="24"/>
      <c r="G71" s="26">
        <v>0</v>
      </c>
      <c r="H71" s="26">
        <v>0</v>
      </c>
      <c r="I71" s="24"/>
      <c r="J71" s="24"/>
      <c r="K71" s="24">
        <f t="shared" si="188"/>
        <v>0</v>
      </c>
      <c r="L71" s="43">
        <f t="shared" si="189"/>
        <v>0</v>
      </c>
      <c r="M71" s="46" t="e">
        <f t="shared" si="190"/>
        <v>#DIV/0!</v>
      </c>
      <c r="N71" s="17"/>
      <c r="O71" s="12" t="s">
        <v>92</v>
      </c>
    </row>
    <row r="72" spans="1:15" ht="18.75" hidden="1" x14ac:dyDescent="0.25">
      <c r="A72" s="13" t="str">
        <f t="shared" si="191"/>
        <v>b</v>
      </c>
      <c r="B72" s="5" t="s">
        <v>2</v>
      </c>
      <c r="C72" s="4" t="s">
        <v>11</v>
      </c>
      <c r="D72" s="23"/>
      <c r="E72" s="23"/>
      <c r="F72" s="23"/>
      <c r="G72" s="23">
        <v>0</v>
      </c>
      <c r="H72" s="23">
        <v>0</v>
      </c>
      <c r="I72" s="24"/>
      <c r="J72" s="23"/>
      <c r="K72" s="23">
        <f t="shared" si="188"/>
        <v>0</v>
      </c>
      <c r="L72" s="44">
        <f t="shared" si="189"/>
        <v>0</v>
      </c>
      <c r="M72" s="45" t="e">
        <f t="shared" si="190"/>
        <v>#DIV/0!</v>
      </c>
      <c r="N72" s="16"/>
      <c r="O72" s="12" t="s">
        <v>92</v>
      </c>
    </row>
    <row r="73" spans="1:15" ht="18.75" hidden="1" x14ac:dyDescent="0.25">
      <c r="A73" s="13" t="str">
        <f t="shared" si="191"/>
        <v>b</v>
      </c>
      <c r="B73" s="5" t="s">
        <v>2</v>
      </c>
      <c r="C73" s="4" t="s">
        <v>12</v>
      </c>
      <c r="D73" s="23"/>
      <c r="E73" s="23"/>
      <c r="F73" s="23"/>
      <c r="G73" s="23">
        <v>0</v>
      </c>
      <c r="H73" s="23">
        <v>0</v>
      </c>
      <c r="I73" s="24"/>
      <c r="J73" s="23"/>
      <c r="K73" s="23">
        <f t="shared" si="188"/>
        <v>0</v>
      </c>
      <c r="L73" s="44">
        <f t="shared" si="189"/>
        <v>0</v>
      </c>
      <c r="M73" s="45" t="e">
        <f t="shared" si="190"/>
        <v>#DIV/0!</v>
      </c>
      <c r="N73" s="16"/>
      <c r="O73" s="12" t="s">
        <v>92</v>
      </c>
    </row>
    <row r="74" spans="1:15" ht="18.75" hidden="1" x14ac:dyDescent="0.25">
      <c r="A74" s="13" t="str">
        <f t="shared" si="191"/>
        <v>b</v>
      </c>
      <c r="B74" s="5" t="s">
        <v>2</v>
      </c>
      <c r="C74" s="4" t="s">
        <v>13</v>
      </c>
      <c r="D74" s="23"/>
      <c r="E74" s="23"/>
      <c r="F74" s="23"/>
      <c r="G74" s="23">
        <v>0</v>
      </c>
      <c r="H74" s="23">
        <v>0</v>
      </c>
      <c r="I74" s="24"/>
      <c r="J74" s="23"/>
      <c r="K74" s="23">
        <f t="shared" si="188"/>
        <v>0</v>
      </c>
      <c r="L74" s="44">
        <f t="shared" si="189"/>
        <v>0</v>
      </c>
      <c r="M74" s="45" t="e">
        <f t="shared" si="190"/>
        <v>#DIV/0!</v>
      </c>
      <c r="N74" s="16"/>
      <c r="O74" s="12" t="s">
        <v>92</v>
      </c>
    </row>
    <row r="75" spans="1:15" ht="36" x14ac:dyDescent="0.25">
      <c r="A75" s="13" t="str">
        <f t="shared" si="191"/>
        <v>a</v>
      </c>
      <c r="B75" s="18" t="s">
        <v>104</v>
      </c>
      <c r="C75" s="19" t="s">
        <v>17</v>
      </c>
      <c r="D75" s="32">
        <f t="shared" ref="D75" si="192">D76+D84+D85+D86</f>
        <v>0</v>
      </c>
      <c r="E75" s="32"/>
      <c r="F75" s="32"/>
      <c r="G75" s="33">
        <f t="shared" ref="G75:L75" si="193">G76+G84+G85+G86</f>
        <v>1215000</v>
      </c>
      <c r="H75" s="33">
        <f t="shared" si="193"/>
        <v>1255000</v>
      </c>
      <c r="I75" s="32">
        <f t="shared" ref="I75" si="194">I76+I84+I85+I86</f>
        <v>837356</v>
      </c>
      <c r="J75" s="32">
        <f t="shared" si="193"/>
        <v>446644</v>
      </c>
      <c r="K75" s="32">
        <f t="shared" si="193"/>
        <v>1284000</v>
      </c>
      <c r="L75" s="36">
        <f t="shared" si="193"/>
        <v>-29000</v>
      </c>
      <c r="M75" s="37">
        <f t="shared" si="190"/>
        <v>1.0231075697211156</v>
      </c>
      <c r="N75" s="50"/>
      <c r="O75" s="12" t="s">
        <v>197</v>
      </c>
    </row>
    <row r="76" spans="1:15" ht="18.75" x14ac:dyDescent="0.25">
      <c r="A76" s="13" t="str">
        <f t="shared" si="191"/>
        <v>a</v>
      </c>
      <c r="B76" s="3" t="s">
        <v>2</v>
      </c>
      <c r="C76" s="4" t="s">
        <v>3</v>
      </c>
      <c r="D76" s="34">
        <f t="shared" ref="D76" si="195">D77+D78+D79+D80+D81+D82+D83</f>
        <v>0</v>
      </c>
      <c r="E76" s="34"/>
      <c r="F76" s="34"/>
      <c r="G76" s="34">
        <f t="shared" ref="G76:L76" si="196">G77+G78+G79+G80+G81+G82+G83</f>
        <v>1215000</v>
      </c>
      <c r="H76" s="34">
        <f t="shared" si="196"/>
        <v>1253600</v>
      </c>
      <c r="I76" s="32">
        <f t="shared" ref="I76" si="197">I77+I78+I79+I80+I81+I82+I83</f>
        <v>836026</v>
      </c>
      <c r="J76" s="34">
        <f t="shared" si="196"/>
        <v>446644</v>
      </c>
      <c r="K76" s="34">
        <f t="shared" si="196"/>
        <v>1282670</v>
      </c>
      <c r="L76" s="38">
        <f t="shared" si="196"/>
        <v>-29070</v>
      </c>
      <c r="M76" s="39">
        <f t="shared" si="190"/>
        <v>1.0231892150606254</v>
      </c>
      <c r="N76" s="50"/>
      <c r="O76" s="12" t="s">
        <v>197</v>
      </c>
    </row>
    <row r="77" spans="1:15" ht="18.75" x14ac:dyDescent="0.25">
      <c r="A77" s="13" t="str">
        <f t="shared" si="191"/>
        <v>a</v>
      </c>
      <c r="B77" s="5" t="s">
        <v>2</v>
      </c>
      <c r="C77" s="6" t="s">
        <v>4</v>
      </c>
      <c r="D77" s="32">
        <f t="shared" ref="D77" si="198">D89+D101</f>
        <v>0</v>
      </c>
      <c r="E77" s="32"/>
      <c r="F77" s="32"/>
      <c r="G77" s="35">
        <f t="shared" ref="G77:J77" si="199">G89+G101</f>
        <v>645000</v>
      </c>
      <c r="H77" s="35">
        <f t="shared" si="199"/>
        <v>652800</v>
      </c>
      <c r="I77" s="32">
        <f t="shared" ref="I77" si="200">I89+I101</f>
        <v>502411</v>
      </c>
      <c r="J77" s="32">
        <f t="shared" si="199"/>
        <v>180000</v>
      </c>
      <c r="K77" s="32">
        <f t="shared" ref="K77:K86" si="201">I77+J77</f>
        <v>682411</v>
      </c>
      <c r="L77" s="36">
        <f t="shared" ref="L77:L86" si="202">H77-K77</f>
        <v>-29611</v>
      </c>
      <c r="M77" s="37">
        <f t="shared" si="190"/>
        <v>1.0453599877450981</v>
      </c>
      <c r="N77" s="50"/>
      <c r="O77" s="12" t="s">
        <v>197</v>
      </c>
    </row>
    <row r="78" spans="1:15" ht="18.75" x14ac:dyDescent="0.25">
      <c r="A78" s="13" t="str">
        <f t="shared" si="191"/>
        <v>a</v>
      </c>
      <c r="B78" s="5" t="s">
        <v>2</v>
      </c>
      <c r="C78" s="6" t="s">
        <v>5</v>
      </c>
      <c r="D78" s="32">
        <f t="shared" ref="D78" si="203">D90+D102</f>
        <v>0</v>
      </c>
      <c r="E78" s="32"/>
      <c r="F78" s="32"/>
      <c r="G78" s="35">
        <f t="shared" ref="G78:J78" si="204">G90+G102</f>
        <v>563000</v>
      </c>
      <c r="H78" s="35">
        <f t="shared" si="204"/>
        <v>575600</v>
      </c>
      <c r="I78" s="32">
        <f t="shared" ref="I78" si="205">I90+I102</f>
        <v>311156</v>
      </c>
      <c r="J78" s="32">
        <f t="shared" si="204"/>
        <v>264444</v>
      </c>
      <c r="K78" s="32">
        <f t="shared" si="201"/>
        <v>575600</v>
      </c>
      <c r="L78" s="36">
        <f t="shared" si="202"/>
        <v>0</v>
      </c>
      <c r="M78" s="37">
        <f t="shared" si="190"/>
        <v>1</v>
      </c>
      <c r="N78" s="50"/>
      <c r="O78" s="12" t="s">
        <v>197</v>
      </c>
    </row>
    <row r="79" spans="1:15" ht="18.75" hidden="1" x14ac:dyDescent="0.25">
      <c r="A79" s="13" t="str">
        <f t="shared" si="191"/>
        <v>b</v>
      </c>
      <c r="B79" s="5" t="s">
        <v>2</v>
      </c>
      <c r="C79" s="6" t="s">
        <v>6</v>
      </c>
      <c r="D79" s="24">
        <f t="shared" ref="D79" si="206">D91+D103</f>
        <v>0</v>
      </c>
      <c r="E79" s="24"/>
      <c r="F79" s="24"/>
      <c r="G79" s="26">
        <f t="shared" ref="G79:J79" si="207">G91+G103</f>
        <v>0</v>
      </c>
      <c r="H79" s="26">
        <f t="shared" si="207"/>
        <v>0</v>
      </c>
      <c r="I79" s="24">
        <f t="shared" ref="I79" si="208">I91+I103</f>
        <v>0</v>
      </c>
      <c r="J79" s="24">
        <f t="shared" si="207"/>
        <v>0</v>
      </c>
      <c r="K79" s="24">
        <f t="shared" si="201"/>
        <v>0</v>
      </c>
      <c r="L79" s="43">
        <f t="shared" si="202"/>
        <v>0</v>
      </c>
      <c r="M79" s="46" t="e">
        <f t="shared" si="190"/>
        <v>#DIV/0!</v>
      </c>
      <c r="N79" s="17"/>
      <c r="O79" s="12" t="s">
        <v>197</v>
      </c>
    </row>
    <row r="80" spans="1:15" ht="18.75" hidden="1" x14ac:dyDescent="0.25">
      <c r="A80" s="13" t="str">
        <f t="shared" si="191"/>
        <v>b</v>
      </c>
      <c r="B80" s="5" t="s">
        <v>2</v>
      </c>
      <c r="C80" s="7" t="s">
        <v>7</v>
      </c>
      <c r="D80" s="24">
        <f t="shared" ref="D80" si="209">D92+D104</f>
        <v>0</v>
      </c>
      <c r="E80" s="24"/>
      <c r="F80" s="24"/>
      <c r="G80" s="26">
        <f t="shared" ref="G80:J80" si="210">G92+G104</f>
        <v>0</v>
      </c>
      <c r="H80" s="26">
        <f t="shared" si="210"/>
        <v>0</v>
      </c>
      <c r="I80" s="24">
        <f t="shared" ref="I80" si="211">I92+I104</f>
        <v>0</v>
      </c>
      <c r="J80" s="24">
        <f t="shared" si="210"/>
        <v>0</v>
      </c>
      <c r="K80" s="24">
        <f t="shared" si="201"/>
        <v>0</v>
      </c>
      <c r="L80" s="43">
        <f t="shared" si="202"/>
        <v>0</v>
      </c>
      <c r="M80" s="46" t="e">
        <f t="shared" si="190"/>
        <v>#DIV/0!</v>
      </c>
      <c r="N80" s="17"/>
      <c r="O80" s="12" t="s">
        <v>197</v>
      </c>
    </row>
    <row r="81" spans="1:15" ht="18.75" hidden="1" x14ac:dyDescent="0.25">
      <c r="A81" s="13" t="str">
        <f t="shared" si="191"/>
        <v>b</v>
      </c>
      <c r="B81" s="5" t="s">
        <v>2</v>
      </c>
      <c r="C81" s="7" t="s">
        <v>8</v>
      </c>
      <c r="D81" s="24">
        <f t="shared" ref="D81" si="212">D93+D105</f>
        <v>0</v>
      </c>
      <c r="E81" s="24"/>
      <c r="F81" s="24"/>
      <c r="G81" s="26">
        <f t="shared" ref="G81:J81" si="213">G93+G105</f>
        <v>0</v>
      </c>
      <c r="H81" s="26">
        <f t="shared" si="213"/>
        <v>0</v>
      </c>
      <c r="I81" s="24">
        <f t="shared" ref="I81" si="214">I93+I105</f>
        <v>0</v>
      </c>
      <c r="J81" s="24">
        <f t="shared" si="213"/>
        <v>0</v>
      </c>
      <c r="K81" s="24">
        <f t="shared" si="201"/>
        <v>0</v>
      </c>
      <c r="L81" s="43">
        <f t="shared" si="202"/>
        <v>0</v>
      </c>
      <c r="M81" s="46" t="e">
        <f t="shared" si="190"/>
        <v>#DIV/0!</v>
      </c>
      <c r="N81" s="17"/>
      <c r="O81" s="12" t="s">
        <v>197</v>
      </c>
    </row>
    <row r="82" spans="1:15" ht="18.75" x14ac:dyDescent="0.25">
      <c r="A82" s="13" t="str">
        <f t="shared" si="191"/>
        <v>a</v>
      </c>
      <c r="B82" s="5" t="s">
        <v>2</v>
      </c>
      <c r="C82" s="7" t="s">
        <v>9</v>
      </c>
      <c r="D82" s="32">
        <f t="shared" ref="D82" si="215">D94+D106</f>
        <v>0</v>
      </c>
      <c r="E82" s="32"/>
      <c r="F82" s="32"/>
      <c r="G82" s="35">
        <f t="shared" ref="G82:J82" si="216">G94+G106</f>
        <v>0</v>
      </c>
      <c r="H82" s="35">
        <f t="shared" si="216"/>
        <v>17700</v>
      </c>
      <c r="I82" s="32">
        <f t="shared" ref="I82" si="217">I94+I106</f>
        <v>17476</v>
      </c>
      <c r="J82" s="32">
        <f t="shared" si="216"/>
        <v>0</v>
      </c>
      <c r="K82" s="32">
        <f t="shared" si="201"/>
        <v>17476</v>
      </c>
      <c r="L82" s="36">
        <f t="shared" si="202"/>
        <v>224</v>
      </c>
      <c r="M82" s="37">
        <f t="shared" si="190"/>
        <v>0.9873446327683616</v>
      </c>
      <c r="N82" s="50"/>
      <c r="O82" s="12" t="s">
        <v>197</v>
      </c>
    </row>
    <row r="83" spans="1:15" ht="18.75" x14ac:dyDescent="0.25">
      <c r="A83" s="13" t="str">
        <f t="shared" si="191"/>
        <v>a</v>
      </c>
      <c r="B83" s="5" t="s">
        <v>2</v>
      </c>
      <c r="C83" s="7" t="s">
        <v>10</v>
      </c>
      <c r="D83" s="32">
        <f t="shared" ref="D83" si="218">D95+D107</f>
        <v>0</v>
      </c>
      <c r="E83" s="32"/>
      <c r="F83" s="32"/>
      <c r="G83" s="35">
        <f t="shared" ref="G83:J83" si="219">G95+G107</f>
        <v>7000</v>
      </c>
      <c r="H83" s="35">
        <f t="shared" si="219"/>
        <v>7500</v>
      </c>
      <c r="I83" s="32">
        <f t="shared" ref="I83" si="220">I95+I107</f>
        <v>4983</v>
      </c>
      <c r="J83" s="32">
        <f t="shared" si="219"/>
        <v>2200</v>
      </c>
      <c r="K83" s="32">
        <f t="shared" si="201"/>
        <v>7183</v>
      </c>
      <c r="L83" s="36">
        <f t="shared" si="202"/>
        <v>317</v>
      </c>
      <c r="M83" s="37">
        <f t="shared" si="190"/>
        <v>0.95773333333333333</v>
      </c>
      <c r="N83" s="51"/>
      <c r="O83" s="12" t="s">
        <v>197</v>
      </c>
    </row>
    <row r="84" spans="1:15" ht="18.75" x14ac:dyDescent="0.25">
      <c r="A84" s="13" t="str">
        <f t="shared" si="191"/>
        <v>a</v>
      </c>
      <c r="B84" s="5" t="s">
        <v>2</v>
      </c>
      <c r="C84" s="4" t="s">
        <v>11</v>
      </c>
      <c r="D84" s="34">
        <f t="shared" ref="D84" si="221">D96+D108</f>
        <v>0</v>
      </c>
      <c r="E84" s="34"/>
      <c r="F84" s="34"/>
      <c r="G84" s="34">
        <f t="shared" ref="G84:J84" si="222">G96+G108</f>
        <v>0</v>
      </c>
      <c r="H84" s="34">
        <f t="shared" si="222"/>
        <v>1400</v>
      </c>
      <c r="I84" s="32">
        <f t="shared" ref="I84" si="223">I96+I108</f>
        <v>1330</v>
      </c>
      <c r="J84" s="34">
        <f t="shared" si="222"/>
        <v>0</v>
      </c>
      <c r="K84" s="34">
        <f t="shared" si="201"/>
        <v>1330</v>
      </c>
      <c r="L84" s="38">
        <f t="shared" si="202"/>
        <v>70</v>
      </c>
      <c r="M84" s="39">
        <f t="shared" si="190"/>
        <v>0.95</v>
      </c>
      <c r="N84" s="50"/>
      <c r="O84" s="12" t="s">
        <v>197</v>
      </c>
    </row>
    <row r="85" spans="1:15" ht="18.75" hidden="1" x14ac:dyDescent="0.25">
      <c r="A85" s="13" t="str">
        <f t="shared" si="191"/>
        <v>b</v>
      </c>
      <c r="B85" s="5" t="s">
        <v>2</v>
      </c>
      <c r="C85" s="4" t="s">
        <v>12</v>
      </c>
      <c r="D85" s="23">
        <f t="shared" ref="D85" si="224">D97+D109</f>
        <v>0</v>
      </c>
      <c r="E85" s="23"/>
      <c r="F85" s="23"/>
      <c r="G85" s="23">
        <f t="shared" ref="G85:J85" si="225">G97+G109</f>
        <v>0</v>
      </c>
      <c r="H85" s="23">
        <f t="shared" si="225"/>
        <v>0</v>
      </c>
      <c r="I85" s="24">
        <f t="shared" ref="I85" si="226">I97+I109</f>
        <v>0</v>
      </c>
      <c r="J85" s="23">
        <f t="shared" si="225"/>
        <v>0</v>
      </c>
      <c r="K85" s="23">
        <f t="shared" si="201"/>
        <v>0</v>
      </c>
      <c r="L85" s="44">
        <f t="shared" si="202"/>
        <v>0</v>
      </c>
      <c r="M85" s="45" t="e">
        <f t="shared" si="190"/>
        <v>#DIV/0!</v>
      </c>
      <c r="N85" s="16"/>
      <c r="O85" s="12" t="s">
        <v>197</v>
      </c>
    </row>
    <row r="86" spans="1:15" ht="18.75" hidden="1" x14ac:dyDescent="0.25">
      <c r="A86" s="13" t="str">
        <f t="shared" si="191"/>
        <v>b</v>
      </c>
      <c r="B86" s="5" t="s">
        <v>2</v>
      </c>
      <c r="C86" s="4" t="s">
        <v>13</v>
      </c>
      <c r="D86" s="23">
        <f t="shared" ref="D86" si="227">D98+D110</f>
        <v>0</v>
      </c>
      <c r="E86" s="23"/>
      <c r="F86" s="23"/>
      <c r="G86" s="23">
        <f t="shared" ref="G86:J86" si="228">G98+G110</f>
        <v>0</v>
      </c>
      <c r="H86" s="23">
        <f t="shared" si="228"/>
        <v>0</v>
      </c>
      <c r="I86" s="24">
        <f t="shared" ref="I86" si="229">I98+I110</f>
        <v>0</v>
      </c>
      <c r="J86" s="23">
        <f t="shared" si="228"/>
        <v>0</v>
      </c>
      <c r="K86" s="23">
        <f t="shared" si="201"/>
        <v>0</v>
      </c>
      <c r="L86" s="44">
        <f t="shared" si="202"/>
        <v>0</v>
      </c>
      <c r="M86" s="45" t="e">
        <f t="shared" si="190"/>
        <v>#DIV/0!</v>
      </c>
      <c r="N86" s="16"/>
      <c r="O86" s="12" t="s">
        <v>197</v>
      </c>
    </row>
    <row r="87" spans="1:15" ht="36" x14ac:dyDescent="0.25">
      <c r="A87" s="13" t="str">
        <f t="shared" si="191"/>
        <v>a</v>
      </c>
      <c r="B87" s="18" t="s">
        <v>105</v>
      </c>
      <c r="C87" s="19" t="s">
        <v>107</v>
      </c>
      <c r="D87" s="32">
        <f t="shared" ref="D87" si="230">D88+D96+D97+D98</f>
        <v>0</v>
      </c>
      <c r="E87" s="32"/>
      <c r="F87" s="32"/>
      <c r="G87" s="33">
        <f t="shared" ref="G87:L87" si="231">G88+G96+G97+G98</f>
        <v>1065000</v>
      </c>
      <c r="H87" s="33">
        <f t="shared" si="231"/>
        <v>1105000</v>
      </c>
      <c r="I87" s="32">
        <f t="shared" ref="I87" si="232">I88+I96+I97+I98</f>
        <v>832556</v>
      </c>
      <c r="J87" s="32">
        <f t="shared" si="231"/>
        <v>301444</v>
      </c>
      <c r="K87" s="32">
        <f t="shared" si="231"/>
        <v>1134000</v>
      </c>
      <c r="L87" s="36">
        <f t="shared" si="231"/>
        <v>-29000</v>
      </c>
      <c r="M87" s="37">
        <f t="shared" si="190"/>
        <v>1.0262443438914026</v>
      </c>
      <c r="N87" s="50"/>
      <c r="O87" s="12" t="s">
        <v>197</v>
      </c>
    </row>
    <row r="88" spans="1:15" ht="18.75" x14ac:dyDescent="0.25">
      <c r="A88" s="13" t="str">
        <f t="shared" si="191"/>
        <v>a</v>
      </c>
      <c r="B88" s="3" t="s">
        <v>2</v>
      </c>
      <c r="C88" s="4" t="s">
        <v>3</v>
      </c>
      <c r="D88" s="34">
        <f t="shared" ref="D88" si="233">D89+D90+D91+D92+D93+D94+D95</f>
        <v>0</v>
      </c>
      <c r="E88" s="34"/>
      <c r="F88" s="34"/>
      <c r="G88" s="34">
        <f t="shared" ref="G88:L88" si="234">G89+G90+G91+G92+G93+G94+G95</f>
        <v>1065000</v>
      </c>
      <c r="H88" s="34">
        <f t="shared" si="234"/>
        <v>1103600</v>
      </c>
      <c r="I88" s="32">
        <f t="shared" ref="I88" si="235">I89+I90+I91+I92+I93+I94+I95</f>
        <v>831226</v>
      </c>
      <c r="J88" s="34">
        <f t="shared" si="234"/>
        <v>301444</v>
      </c>
      <c r="K88" s="34">
        <f t="shared" si="234"/>
        <v>1132670</v>
      </c>
      <c r="L88" s="38">
        <f t="shared" si="234"/>
        <v>-29070</v>
      </c>
      <c r="M88" s="39">
        <f t="shared" si="190"/>
        <v>1.0263410656034795</v>
      </c>
      <c r="N88" s="50"/>
      <c r="O88" s="12" t="s">
        <v>197</v>
      </c>
    </row>
    <row r="89" spans="1:15" ht="18.75" x14ac:dyDescent="0.25">
      <c r="A89" s="13" t="str">
        <f t="shared" si="191"/>
        <v>a</v>
      </c>
      <c r="B89" s="5" t="s">
        <v>2</v>
      </c>
      <c r="C89" s="6" t="s">
        <v>4</v>
      </c>
      <c r="D89" s="32"/>
      <c r="E89" s="32"/>
      <c r="F89" s="32"/>
      <c r="G89" s="35">
        <v>645000</v>
      </c>
      <c r="H89" s="35">
        <v>652800</v>
      </c>
      <c r="I89" s="32">
        <v>502411</v>
      </c>
      <c r="J89" s="32">
        <f>180000</f>
        <v>180000</v>
      </c>
      <c r="K89" s="32">
        <f t="shared" ref="K89:K98" si="236">I89+J89</f>
        <v>682411</v>
      </c>
      <c r="L89" s="36">
        <f t="shared" ref="L89:L98" si="237">H89-K89</f>
        <v>-29611</v>
      </c>
      <c r="M89" s="37">
        <f t="shared" si="190"/>
        <v>1.0453599877450981</v>
      </c>
      <c r="N89" s="50"/>
      <c r="O89" s="12" t="s">
        <v>197</v>
      </c>
    </row>
    <row r="90" spans="1:15" ht="18.75" x14ac:dyDescent="0.25">
      <c r="A90" s="13" t="str">
        <f t="shared" si="191"/>
        <v>a</v>
      </c>
      <c r="B90" s="5" t="s">
        <v>2</v>
      </c>
      <c r="C90" s="6" t="s">
        <v>5</v>
      </c>
      <c r="D90" s="32"/>
      <c r="E90" s="32"/>
      <c r="F90" s="32"/>
      <c r="G90" s="35">
        <v>420000</v>
      </c>
      <c r="H90" s="35">
        <v>432600</v>
      </c>
      <c r="I90" s="32">
        <v>311156</v>
      </c>
      <c r="J90" s="32">
        <f>121500-56</f>
        <v>121444</v>
      </c>
      <c r="K90" s="32">
        <f t="shared" si="236"/>
        <v>432600</v>
      </c>
      <c r="L90" s="36">
        <f t="shared" si="237"/>
        <v>0</v>
      </c>
      <c r="M90" s="37">
        <f t="shared" si="190"/>
        <v>1</v>
      </c>
      <c r="N90" s="50"/>
      <c r="O90" s="12" t="s">
        <v>197</v>
      </c>
    </row>
    <row r="91" spans="1:15" ht="18.75" hidden="1" x14ac:dyDescent="0.25">
      <c r="A91" s="13" t="str">
        <f t="shared" si="191"/>
        <v>b</v>
      </c>
      <c r="B91" s="5" t="s">
        <v>2</v>
      </c>
      <c r="C91" s="6" t="s">
        <v>6</v>
      </c>
      <c r="D91" s="24"/>
      <c r="E91" s="24"/>
      <c r="F91" s="24"/>
      <c r="G91" s="26"/>
      <c r="H91" s="26"/>
      <c r="I91" s="24"/>
      <c r="J91" s="24"/>
      <c r="K91" s="24">
        <f t="shared" si="236"/>
        <v>0</v>
      </c>
      <c r="L91" s="43">
        <f t="shared" si="237"/>
        <v>0</v>
      </c>
      <c r="M91" s="46" t="e">
        <f t="shared" si="190"/>
        <v>#DIV/0!</v>
      </c>
      <c r="N91" s="17"/>
      <c r="O91" s="12" t="s">
        <v>197</v>
      </c>
    </row>
    <row r="92" spans="1:15" ht="18.75" hidden="1" x14ac:dyDescent="0.25">
      <c r="A92" s="13" t="str">
        <f t="shared" si="191"/>
        <v>b</v>
      </c>
      <c r="B92" s="5" t="s">
        <v>2</v>
      </c>
      <c r="C92" s="7" t="s">
        <v>7</v>
      </c>
      <c r="D92" s="24"/>
      <c r="E92" s="24"/>
      <c r="F92" s="24"/>
      <c r="G92" s="26">
        <v>0</v>
      </c>
      <c r="H92" s="26">
        <v>0</v>
      </c>
      <c r="I92" s="24"/>
      <c r="J92" s="24"/>
      <c r="K92" s="24">
        <f t="shared" si="236"/>
        <v>0</v>
      </c>
      <c r="L92" s="43">
        <f t="shared" si="237"/>
        <v>0</v>
      </c>
      <c r="M92" s="46" t="e">
        <f t="shared" si="190"/>
        <v>#DIV/0!</v>
      </c>
      <c r="N92" s="17"/>
      <c r="O92" s="12" t="s">
        <v>197</v>
      </c>
    </row>
    <row r="93" spans="1:15" ht="18.75" hidden="1" x14ac:dyDescent="0.25">
      <c r="A93" s="13" t="str">
        <f t="shared" si="191"/>
        <v>b</v>
      </c>
      <c r="B93" s="5" t="s">
        <v>2</v>
      </c>
      <c r="C93" s="7" t="s">
        <v>8</v>
      </c>
      <c r="D93" s="24"/>
      <c r="E93" s="24"/>
      <c r="F93" s="24"/>
      <c r="G93" s="26">
        <v>0</v>
      </c>
      <c r="H93" s="26">
        <v>0</v>
      </c>
      <c r="I93" s="24"/>
      <c r="J93" s="24"/>
      <c r="K93" s="24">
        <f t="shared" si="236"/>
        <v>0</v>
      </c>
      <c r="L93" s="43">
        <f t="shared" si="237"/>
        <v>0</v>
      </c>
      <c r="M93" s="46" t="e">
        <f t="shared" si="190"/>
        <v>#DIV/0!</v>
      </c>
      <c r="N93" s="17"/>
      <c r="O93" s="12" t="s">
        <v>197</v>
      </c>
    </row>
    <row r="94" spans="1:15" ht="18.75" x14ac:dyDescent="0.25">
      <c r="A94" s="13" t="str">
        <f t="shared" si="191"/>
        <v>a</v>
      </c>
      <c r="B94" s="5" t="s">
        <v>2</v>
      </c>
      <c r="C94" s="7" t="s">
        <v>9</v>
      </c>
      <c r="D94" s="32"/>
      <c r="E94" s="32"/>
      <c r="F94" s="32"/>
      <c r="G94" s="35">
        <v>0</v>
      </c>
      <c r="H94" s="35">
        <v>17700</v>
      </c>
      <c r="I94" s="32">
        <v>17476</v>
      </c>
      <c r="J94" s="32">
        <v>0</v>
      </c>
      <c r="K94" s="32">
        <f t="shared" si="236"/>
        <v>17476</v>
      </c>
      <c r="L94" s="36">
        <f t="shared" si="237"/>
        <v>224</v>
      </c>
      <c r="M94" s="37">
        <f t="shared" si="190"/>
        <v>0.9873446327683616</v>
      </c>
      <c r="N94" s="50"/>
      <c r="O94" s="12" t="s">
        <v>197</v>
      </c>
    </row>
    <row r="95" spans="1:15" ht="18.75" x14ac:dyDescent="0.25">
      <c r="A95" s="13" t="str">
        <f t="shared" si="191"/>
        <v>a</v>
      </c>
      <c r="B95" s="5" t="s">
        <v>2</v>
      </c>
      <c r="C95" s="7" t="s">
        <v>10</v>
      </c>
      <c r="D95" s="32"/>
      <c r="E95" s="32"/>
      <c r="F95" s="32"/>
      <c r="G95" s="35">
        <v>0</v>
      </c>
      <c r="H95" s="35">
        <v>500</v>
      </c>
      <c r="I95" s="32">
        <v>183</v>
      </c>
      <c r="J95" s="32"/>
      <c r="K95" s="32">
        <f t="shared" si="236"/>
        <v>183</v>
      </c>
      <c r="L95" s="36">
        <f t="shared" si="237"/>
        <v>317</v>
      </c>
      <c r="M95" s="37">
        <f t="shared" si="190"/>
        <v>0.36599999999999999</v>
      </c>
      <c r="N95" s="51"/>
      <c r="O95" s="12" t="s">
        <v>197</v>
      </c>
    </row>
    <row r="96" spans="1:15" ht="18.75" x14ac:dyDescent="0.25">
      <c r="A96" s="13" t="str">
        <f t="shared" si="191"/>
        <v>a</v>
      </c>
      <c r="B96" s="5" t="s">
        <v>2</v>
      </c>
      <c r="C96" s="4" t="s">
        <v>11</v>
      </c>
      <c r="D96" s="34"/>
      <c r="E96" s="34"/>
      <c r="F96" s="34"/>
      <c r="G96" s="34">
        <v>0</v>
      </c>
      <c r="H96" s="34">
        <v>1400</v>
      </c>
      <c r="I96" s="32">
        <v>1330</v>
      </c>
      <c r="J96" s="34"/>
      <c r="K96" s="34">
        <f t="shared" si="236"/>
        <v>1330</v>
      </c>
      <c r="L96" s="38">
        <f t="shared" si="237"/>
        <v>70</v>
      </c>
      <c r="M96" s="39">
        <f t="shared" si="190"/>
        <v>0.95</v>
      </c>
      <c r="N96" s="50"/>
      <c r="O96" s="12" t="s">
        <v>197</v>
      </c>
    </row>
    <row r="97" spans="1:15" ht="18.75" hidden="1" x14ac:dyDescent="0.25">
      <c r="A97" s="13" t="str">
        <f t="shared" si="191"/>
        <v>b</v>
      </c>
      <c r="B97" s="5" t="s">
        <v>2</v>
      </c>
      <c r="C97" s="4" t="s">
        <v>12</v>
      </c>
      <c r="D97" s="23"/>
      <c r="E97" s="23"/>
      <c r="F97" s="23"/>
      <c r="G97" s="23">
        <v>0</v>
      </c>
      <c r="H97" s="23">
        <v>0</v>
      </c>
      <c r="I97" s="24"/>
      <c r="J97" s="23"/>
      <c r="K97" s="23">
        <f t="shared" si="236"/>
        <v>0</v>
      </c>
      <c r="L97" s="44">
        <f t="shared" si="237"/>
        <v>0</v>
      </c>
      <c r="M97" s="45" t="e">
        <f t="shared" si="190"/>
        <v>#DIV/0!</v>
      </c>
      <c r="N97" s="16"/>
      <c r="O97" s="12" t="s">
        <v>197</v>
      </c>
    </row>
    <row r="98" spans="1:15" ht="18.75" hidden="1" x14ac:dyDescent="0.25">
      <c r="A98" s="13" t="str">
        <f t="shared" si="191"/>
        <v>b</v>
      </c>
      <c r="B98" s="5" t="s">
        <v>2</v>
      </c>
      <c r="C98" s="4" t="s">
        <v>13</v>
      </c>
      <c r="D98" s="23"/>
      <c r="E98" s="23"/>
      <c r="F98" s="23"/>
      <c r="G98" s="23">
        <v>0</v>
      </c>
      <c r="H98" s="23">
        <v>0</v>
      </c>
      <c r="I98" s="24"/>
      <c r="J98" s="23"/>
      <c r="K98" s="23">
        <f t="shared" si="236"/>
        <v>0</v>
      </c>
      <c r="L98" s="44">
        <f t="shared" si="237"/>
        <v>0</v>
      </c>
      <c r="M98" s="45" t="e">
        <f t="shared" si="190"/>
        <v>#DIV/0!</v>
      </c>
      <c r="N98" s="16"/>
      <c r="O98" s="12" t="s">
        <v>197</v>
      </c>
    </row>
    <row r="99" spans="1:15" ht="36" x14ac:dyDescent="0.25">
      <c r="A99" s="13" t="str">
        <f t="shared" si="191"/>
        <v>a</v>
      </c>
      <c r="B99" s="18" t="s">
        <v>106</v>
      </c>
      <c r="C99" s="19" t="s">
        <v>17</v>
      </c>
      <c r="D99" s="32">
        <f t="shared" ref="D99" si="238">D100+D108+D109+D110</f>
        <v>0</v>
      </c>
      <c r="E99" s="32"/>
      <c r="F99" s="32"/>
      <c r="G99" s="33">
        <f t="shared" ref="G99:H99" si="239">G100+G108+G109+G110</f>
        <v>150000</v>
      </c>
      <c r="H99" s="33">
        <f t="shared" si="239"/>
        <v>150000</v>
      </c>
      <c r="I99" s="32">
        <f t="shared" ref="I99" si="240">I100+I108+I109+I110</f>
        <v>4800</v>
      </c>
      <c r="J99" s="32">
        <f t="shared" ref="J99" si="241">J100+J108+J109+J110</f>
        <v>145200</v>
      </c>
      <c r="K99" s="32">
        <f t="shared" ref="K99" si="242">K100+K108+K109+K110</f>
        <v>150000</v>
      </c>
      <c r="L99" s="36">
        <f t="shared" ref="L99" si="243">L100+L108+L109+L110</f>
        <v>0</v>
      </c>
      <c r="M99" s="37">
        <f t="shared" si="190"/>
        <v>1</v>
      </c>
      <c r="N99" s="50"/>
      <c r="O99" s="12" t="s">
        <v>197</v>
      </c>
    </row>
    <row r="100" spans="1:15" ht="18.75" x14ac:dyDescent="0.25">
      <c r="A100" s="13" t="str">
        <f t="shared" si="191"/>
        <v>a</v>
      </c>
      <c r="B100" s="3" t="s">
        <v>2</v>
      </c>
      <c r="C100" s="4" t="s">
        <v>3</v>
      </c>
      <c r="D100" s="34">
        <f t="shared" ref="D100" si="244">D101+D102+D103+D104+D105+D106+D107</f>
        <v>0</v>
      </c>
      <c r="E100" s="34"/>
      <c r="F100" s="34"/>
      <c r="G100" s="34">
        <f t="shared" ref="G100:H100" si="245">G101+G102+G103+G104+G105+G106+G107</f>
        <v>150000</v>
      </c>
      <c r="H100" s="34">
        <f t="shared" si="245"/>
        <v>150000</v>
      </c>
      <c r="I100" s="32">
        <f t="shared" ref="I100" si="246">I101+I102+I103+I104+I105+I106+I107</f>
        <v>4800</v>
      </c>
      <c r="J100" s="34">
        <f t="shared" ref="J100:L100" si="247">J101+J102+J103+J104+J105+J106+J107</f>
        <v>145200</v>
      </c>
      <c r="K100" s="34">
        <f t="shared" si="247"/>
        <v>150000</v>
      </c>
      <c r="L100" s="38">
        <f t="shared" si="247"/>
        <v>0</v>
      </c>
      <c r="M100" s="39">
        <f t="shared" si="190"/>
        <v>1</v>
      </c>
      <c r="N100" s="50"/>
      <c r="O100" s="12" t="s">
        <v>197</v>
      </c>
    </row>
    <row r="101" spans="1:15" ht="18.75" hidden="1" x14ac:dyDescent="0.25">
      <c r="A101" s="13" t="str">
        <f t="shared" si="191"/>
        <v>b</v>
      </c>
      <c r="B101" s="5" t="s">
        <v>2</v>
      </c>
      <c r="C101" s="6" t="s">
        <v>4</v>
      </c>
      <c r="D101" s="24"/>
      <c r="E101" s="24"/>
      <c r="F101" s="24"/>
      <c r="G101" s="26">
        <v>0</v>
      </c>
      <c r="H101" s="26">
        <v>0</v>
      </c>
      <c r="I101" s="24"/>
      <c r="J101" s="24"/>
      <c r="K101" s="24">
        <f t="shared" ref="K101:K110" si="248">I101+J101</f>
        <v>0</v>
      </c>
      <c r="L101" s="43">
        <f t="shared" ref="L101:L110" si="249">H101-K101</f>
        <v>0</v>
      </c>
      <c r="M101" s="46" t="e">
        <f t="shared" si="190"/>
        <v>#DIV/0!</v>
      </c>
      <c r="N101" s="17"/>
      <c r="O101" s="12" t="s">
        <v>197</v>
      </c>
    </row>
    <row r="102" spans="1:15" ht="18.75" x14ac:dyDescent="0.25">
      <c r="A102" s="13" t="str">
        <f t="shared" si="191"/>
        <v>a</v>
      </c>
      <c r="B102" s="5" t="s">
        <v>2</v>
      </c>
      <c r="C102" s="6" t="s">
        <v>5</v>
      </c>
      <c r="D102" s="32"/>
      <c r="E102" s="32"/>
      <c r="F102" s="32"/>
      <c r="G102" s="35">
        <v>143000</v>
      </c>
      <c r="H102" s="35">
        <v>143000</v>
      </c>
      <c r="I102" s="32">
        <v>0</v>
      </c>
      <c r="J102" s="32">
        <v>143000</v>
      </c>
      <c r="K102" s="32">
        <f t="shared" si="248"/>
        <v>143000</v>
      </c>
      <c r="L102" s="36">
        <f t="shared" si="249"/>
        <v>0</v>
      </c>
      <c r="M102" s="37">
        <f t="shared" si="190"/>
        <v>1</v>
      </c>
      <c r="N102" s="50"/>
      <c r="O102" s="12" t="s">
        <v>197</v>
      </c>
    </row>
    <row r="103" spans="1:15" ht="18.75" hidden="1" x14ac:dyDescent="0.25">
      <c r="A103" s="13" t="str">
        <f t="shared" si="191"/>
        <v>b</v>
      </c>
      <c r="B103" s="5" t="s">
        <v>2</v>
      </c>
      <c r="C103" s="6" t="s">
        <v>6</v>
      </c>
      <c r="D103" s="24"/>
      <c r="E103" s="24"/>
      <c r="F103" s="24"/>
      <c r="G103" s="26"/>
      <c r="H103" s="26"/>
      <c r="I103" s="24"/>
      <c r="J103" s="24"/>
      <c r="K103" s="24">
        <f t="shared" si="248"/>
        <v>0</v>
      </c>
      <c r="L103" s="43">
        <f t="shared" si="249"/>
        <v>0</v>
      </c>
      <c r="M103" s="46" t="e">
        <f t="shared" si="190"/>
        <v>#DIV/0!</v>
      </c>
      <c r="N103" s="17"/>
      <c r="O103" s="12" t="s">
        <v>197</v>
      </c>
    </row>
    <row r="104" spans="1:15" ht="18.75" hidden="1" x14ac:dyDescent="0.25">
      <c r="A104" s="13" t="str">
        <f t="shared" si="191"/>
        <v>b</v>
      </c>
      <c r="B104" s="5" t="s">
        <v>2</v>
      </c>
      <c r="C104" s="7" t="s">
        <v>7</v>
      </c>
      <c r="D104" s="24"/>
      <c r="E104" s="24"/>
      <c r="F104" s="24"/>
      <c r="G104" s="26"/>
      <c r="H104" s="26"/>
      <c r="I104" s="24"/>
      <c r="J104" s="24"/>
      <c r="K104" s="24">
        <f t="shared" si="248"/>
        <v>0</v>
      </c>
      <c r="L104" s="43">
        <f t="shared" si="249"/>
        <v>0</v>
      </c>
      <c r="M104" s="46" t="e">
        <f t="shared" si="190"/>
        <v>#DIV/0!</v>
      </c>
      <c r="N104" s="17"/>
      <c r="O104" s="12" t="s">
        <v>197</v>
      </c>
    </row>
    <row r="105" spans="1:15" ht="18.75" hidden="1" x14ac:dyDescent="0.25">
      <c r="A105" s="13" t="str">
        <f t="shared" si="191"/>
        <v>b</v>
      </c>
      <c r="B105" s="5" t="s">
        <v>2</v>
      </c>
      <c r="C105" s="7" t="s">
        <v>8</v>
      </c>
      <c r="D105" s="24"/>
      <c r="E105" s="24"/>
      <c r="F105" s="24"/>
      <c r="G105" s="26"/>
      <c r="H105" s="26"/>
      <c r="I105" s="24"/>
      <c r="J105" s="24"/>
      <c r="K105" s="24">
        <f t="shared" si="248"/>
        <v>0</v>
      </c>
      <c r="L105" s="43">
        <f t="shared" si="249"/>
        <v>0</v>
      </c>
      <c r="M105" s="46" t="e">
        <f t="shared" si="190"/>
        <v>#DIV/0!</v>
      </c>
      <c r="N105" s="17"/>
      <c r="O105" s="12" t="s">
        <v>197</v>
      </c>
    </row>
    <row r="106" spans="1:15" ht="18.75" hidden="1" x14ac:dyDescent="0.25">
      <c r="A106" s="13" t="str">
        <f t="shared" si="191"/>
        <v>b</v>
      </c>
      <c r="B106" s="5" t="s">
        <v>2</v>
      </c>
      <c r="C106" s="7" t="s">
        <v>9</v>
      </c>
      <c r="D106" s="24"/>
      <c r="E106" s="24"/>
      <c r="F106" s="24"/>
      <c r="G106" s="26"/>
      <c r="H106" s="26"/>
      <c r="I106" s="24"/>
      <c r="J106" s="24"/>
      <c r="K106" s="24">
        <f t="shared" si="248"/>
        <v>0</v>
      </c>
      <c r="L106" s="43">
        <f t="shared" si="249"/>
        <v>0</v>
      </c>
      <c r="M106" s="46" t="e">
        <f t="shared" si="190"/>
        <v>#DIV/0!</v>
      </c>
      <c r="N106" s="17"/>
      <c r="O106" s="12" t="s">
        <v>197</v>
      </c>
    </row>
    <row r="107" spans="1:15" ht="18.75" x14ac:dyDescent="0.25">
      <c r="A107" s="13" t="str">
        <f t="shared" si="191"/>
        <v>a</v>
      </c>
      <c r="B107" s="5" t="s">
        <v>2</v>
      </c>
      <c r="C107" s="7" t="s">
        <v>10</v>
      </c>
      <c r="D107" s="32"/>
      <c r="E107" s="32"/>
      <c r="F107" s="32"/>
      <c r="G107" s="35">
        <v>7000</v>
      </c>
      <c r="H107" s="35">
        <v>7000</v>
      </c>
      <c r="I107" s="32">
        <v>4800</v>
      </c>
      <c r="J107" s="32">
        <v>2200</v>
      </c>
      <c r="K107" s="32">
        <f t="shared" si="248"/>
        <v>7000</v>
      </c>
      <c r="L107" s="36">
        <f t="shared" si="249"/>
        <v>0</v>
      </c>
      <c r="M107" s="37">
        <f t="shared" si="190"/>
        <v>1</v>
      </c>
      <c r="N107" s="51"/>
      <c r="O107" s="12" t="s">
        <v>197</v>
      </c>
    </row>
    <row r="108" spans="1:15" ht="18.75" hidden="1" x14ac:dyDescent="0.25">
      <c r="A108" s="13" t="str">
        <f t="shared" si="191"/>
        <v>b</v>
      </c>
      <c r="B108" s="5" t="s">
        <v>2</v>
      </c>
      <c r="C108" s="4" t="s">
        <v>11</v>
      </c>
      <c r="D108" s="23"/>
      <c r="E108" s="23"/>
      <c r="F108" s="23"/>
      <c r="G108" s="23">
        <v>0</v>
      </c>
      <c r="H108" s="23">
        <v>0</v>
      </c>
      <c r="I108" s="24"/>
      <c r="J108" s="23"/>
      <c r="K108" s="23">
        <f t="shared" si="248"/>
        <v>0</v>
      </c>
      <c r="L108" s="44">
        <f t="shared" si="249"/>
        <v>0</v>
      </c>
      <c r="M108" s="45" t="e">
        <f t="shared" si="190"/>
        <v>#DIV/0!</v>
      </c>
      <c r="N108" s="16"/>
      <c r="O108" s="12" t="s">
        <v>197</v>
      </c>
    </row>
    <row r="109" spans="1:15" ht="18.75" hidden="1" x14ac:dyDescent="0.25">
      <c r="A109" s="13" t="str">
        <f t="shared" si="191"/>
        <v>b</v>
      </c>
      <c r="B109" s="5" t="s">
        <v>2</v>
      </c>
      <c r="C109" s="4" t="s">
        <v>12</v>
      </c>
      <c r="D109" s="23"/>
      <c r="E109" s="23"/>
      <c r="F109" s="23"/>
      <c r="G109" s="23">
        <v>0</v>
      </c>
      <c r="H109" s="23">
        <v>0</v>
      </c>
      <c r="I109" s="24"/>
      <c r="J109" s="23"/>
      <c r="K109" s="23">
        <f t="shared" si="248"/>
        <v>0</v>
      </c>
      <c r="L109" s="44">
        <f t="shared" si="249"/>
        <v>0</v>
      </c>
      <c r="M109" s="45" t="e">
        <f t="shared" si="190"/>
        <v>#DIV/0!</v>
      </c>
      <c r="N109" s="16"/>
      <c r="O109" s="12" t="s">
        <v>197</v>
      </c>
    </row>
    <row r="110" spans="1:15" ht="18.75" hidden="1" x14ac:dyDescent="0.25">
      <c r="A110" s="13" t="str">
        <f t="shared" si="191"/>
        <v>b</v>
      </c>
      <c r="B110" s="5" t="s">
        <v>2</v>
      </c>
      <c r="C110" s="4" t="s">
        <v>13</v>
      </c>
      <c r="D110" s="23"/>
      <c r="E110" s="23"/>
      <c r="F110" s="23"/>
      <c r="G110" s="23">
        <v>0</v>
      </c>
      <c r="H110" s="23">
        <v>0</v>
      </c>
      <c r="I110" s="24"/>
      <c r="J110" s="23"/>
      <c r="K110" s="23">
        <f t="shared" si="248"/>
        <v>0</v>
      </c>
      <c r="L110" s="44">
        <f t="shared" si="249"/>
        <v>0</v>
      </c>
      <c r="M110" s="45" t="e">
        <f t="shared" si="190"/>
        <v>#DIV/0!</v>
      </c>
      <c r="N110" s="16"/>
      <c r="O110" s="12" t="s">
        <v>197</v>
      </c>
    </row>
    <row r="111" spans="1:15" ht="54" x14ac:dyDescent="0.25">
      <c r="A111" s="13" t="str">
        <f t="shared" si="191"/>
        <v>a</v>
      </c>
      <c r="B111" s="18" t="s">
        <v>108</v>
      </c>
      <c r="C111" s="19" t="s">
        <v>18</v>
      </c>
      <c r="D111" s="32">
        <f t="shared" ref="D111" si="250">D112+D120+D121+D122</f>
        <v>56151</v>
      </c>
      <c r="E111" s="32">
        <f t="shared" ref="E111:F111" si="251">E112+E120+E121+E122</f>
        <v>8321</v>
      </c>
      <c r="F111" s="32">
        <f t="shared" si="251"/>
        <v>18831</v>
      </c>
      <c r="G111" s="33">
        <f t="shared" ref="G111:H111" si="252">G112+G120+G121+G122</f>
        <v>11258000</v>
      </c>
      <c r="H111" s="33">
        <f t="shared" si="252"/>
        <v>11197600</v>
      </c>
      <c r="I111" s="32">
        <f t="shared" ref="I111" si="253">I112+I120+I121+I122</f>
        <v>7270322</v>
      </c>
      <c r="J111" s="32">
        <f t="shared" ref="J111" si="254">J112+J120+J121+J122</f>
        <v>3860367</v>
      </c>
      <c r="K111" s="32">
        <f t="shared" ref="K111" si="255">K112+K120+K121+K122</f>
        <v>11130689</v>
      </c>
      <c r="L111" s="36">
        <f t="shared" ref="L111" si="256">L112+L120+L121+L122</f>
        <v>66911</v>
      </c>
      <c r="M111" s="37">
        <f t="shared" si="190"/>
        <v>0.99402452311209544</v>
      </c>
      <c r="N111" s="50"/>
      <c r="O111" s="12" t="s">
        <v>89</v>
      </c>
    </row>
    <row r="112" spans="1:15" ht="18.75" x14ac:dyDescent="0.25">
      <c r="A112" s="13" t="str">
        <f t="shared" si="191"/>
        <v>a</v>
      </c>
      <c r="B112" s="3" t="s">
        <v>2</v>
      </c>
      <c r="C112" s="4" t="s">
        <v>3</v>
      </c>
      <c r="D112" s="34">
        <f t="shared" ref="D112" si="257">D113+D114+D115+D116+D117+D118+D119</f>
        <v>56151</v>
      </c>
      <c r="E112" s="34">
        <f t="shared" ref="E112:F112" si="258">E113+E114+E115+E116+E117+E118+E119</f>
        <v>4256</v>
      </c>
      <c r="F112" s="34">
        <f t="shared" si="258"/>
        <v>12068</v>
      </c>
      <c r="G112" s="34">
        <f t="shared" ref="G112:H112" si="259">G113+G114+G115+G116+G117+G118+G119</f>
        <v>11228000</v>
      </c>
      <c r="H112" s="34">
        <f t="shared" si="259"/>
        <v>10858950</v>
      </c>
      <c r="I112" s="32">
        <f t="shared" ref="I112" si="260">I113+I114+I115+I116+I117+I118+I119</f>
        <v>6985447</v>
      </c>
      <c r="J112" s="34">
        <f t="shared" ref="J112:L112" si="261">J113+J114+J115+J116+J117+J118+J119</f>
        <v>3811592</v>
      </c>
      <c r="K112" s="34">
        <f t="shared" si="261"/>
        <v>10797039</v>
      </c>
      <c r="L112" s="38">
        <f t="shared" si="261"/>
        <v>61911</v>
      </c>
      <c r="M112" s="39">
        <f t="shared" si="190"/>
        <v>0.99429862003232361</v>
      </c>
      <c r="N112" s="50"/>
      <c r="O112" s="12" t="s">
        <v>89</v>
      </c>
    </row>
    <row r="113" spans="1:15" ht="18.75" x14ac:dyDescent="0.25">
      <c r="A113" s="13" t="str">
        <f t="shared" si="191"/>
        <v>a</v>
      </c>
      <c r="B113" s="5" t="s">
        <v>2</v>
      </c>
      <c r="C113" s="6" t="s">
        <v>4</v>
      </c>
      <c r="D113" s="32"/>
      <c r="E113" s="32"/>
      <c r="F113" s="32"/>
      <c r="G113" s="35">
        <v>3508000</v>
      </c>
      <c r="H113" s="35">
        <v>3508000</v>
      </c>
      <c r="I113" s="32">
        <v>2541899</v>
      </c>
      <c r="J113" s="32">
        <v>966101</v>
      </c>
      <c r="K113" s="32">
        <f t="shared" ref="K113:K122" si="262">I113+J113</f>
        <v>3508000</v>
      </c>
      <c r="L113" s="36">
        <f t="shared" ref="L113:L122" si="263">H113-K113</f>
        <v>0</v>
      </c>
      <c r="M113" s="37">
        <f t="shared" si="190"/>
        <v>1</v>
      </c>
      <c r="N113" s="50"/>
      <c r="O113" s="12" t="s">
        <v>89</v>
      </c>
    </row>
    <row r="114" spans="1:15" ht="18.75" x14ac:dyDescent="0.25">
      <c r="A114" s="13" t="str">
        <f t="shared" si="191"/>
        <v>a</v>
      </c>
      <c r="B114" s="5" t="s">
        <v>2</v>
      </c>
      <c r="C114" s="6" t="s">
        <v>5</v>
      </c>
      <c r="D114" s="32">
        <v>56151</v>
      </c>
      <c r="E114" s="32">
        <v>4256</v>
      </c>
      <c r="F114" s="32">
        <v>12068</v>
      </c>
      <c r="G114" s="35">
        <v>7550000</v>
      </c>
      <c r="H114" s="35">
        <f>7212450-31500</f>
        <v>7180950</v>
      </c>
      <c r="I114" s="32">
        <v>4409459</v>
      </c>
      <c r="J114" s="32">
        <f>2836568-65077</f>
        <v>2771491</v>
      </c>
      <c r="K114" s="32">
        <f t="shared" si="262"/>
        <v>7180950</v>
      </c>
      <c r="L114" s="36">
        <f t="shared" si="263"/>
        <v>0</v>
      </c>
      <c r="M114" s="37">
        <f t="shared" si="190"/>
        <v>1</v>
      </c>
      <c r="N114" s="50"/>
      <c r="O114" s="12" t="s">
        <v>89</v>
      </c>
    </row>
    <row r="115" spans="1:15" ht="18.75" hidden="1" x14ac:dyDescent="0.25">
      <c r="A115" s="13" t="str">
        <f t="shared" si="191"/>
        <v>b</v>
      </c>
      <c r="B115" s="5" t="s">
        <v>2</v>
      </c>
      <c r="C115" s="6" t="s">
        <v>6</v>
      </c>
      <c r="D115" s="24"/>
      <c r="E115" s="24"/>
      <c r="F115" s="24"/>
      <c r="G115" s="26"/>
      <c r="H115" s="26"/>
      <c r="I115" s="24"/>
      <c r="J115" s="24"/>
      <c r="K115" s="24">
        <f t="shared" si="262"/>
        <v>0</v>
      </c>
      <c r="L115" s="43">
        <f t="shared" si="263"/>
        <v>0</v>
      </c>
      <c r="M115" s="46" t="e">
        <f t="shared" si="190"/>
        <v>#DIV/0!</v>
      </c>
      <c r="N115" s="17"/>
      <c r="O115" s="12" t="s">
        <v>89</v>
      </c>
    </row>
    <row r="116" spans="1:15" ht="18.75" hidden="1" x14ac:dyDescent="0.25">
      <c r="A116" s="13" t="str">
        <f t="shared" si="191"/>
        <v>b</v>
      </c>
      <c r="B116" s="5" t="s">
        <v>2</v>
      </c>
      <c r="C116" s="7" t="s">
        <v>7</v>
      </c>
      <c r="D116" s="24"/>
      <c r="E116" s="24"/>
      <c r="F116" s="24"/>
      <c r="G116" s="26"/>
      <c r="H116" s="26"/>
      <c r="I116" s="24"/>
      <c r="J116" s="24"/>
      <c r="K116" s="24">
        <f t="shared" si="262"/>
        <v>0</v>
      </c>
      <c r="L116" s="43">
        <f t="shared" si="263"/>
        <v>0</v>
      </c>
      <c r="M116" s="46" t="e">
        <f t="shared" si="190"/>
        <v>#DIV/0!</v>
      </c>
      <c r="N116" s="17"/>
      <c r="O116" s="12" t="s">
        <v>89</v>
      </c>
    </row>
    <row r="117" spans="1:15" ht="18.75" x14ac:dyDescent="0.25">
      <c r="A117" s="13" t="str">
        <f t="shared" si="191"/>
        <v>a</v>
      </c>
      <c r="B117" s="5" t="s">
        <v>2</v>
      </c>
      <c r="C117" s="7" t="s">
        <v>8</v>
      </c>
      <c r="D117" s="32"/>
      <c r="E117" s="32"/>
      <c r="F117" s="32"/>
      <c r="G117" s="35">
        <v>50000</v>
      </c>
      <c r="H117" s="35">
        <v>50000</v>
      </c>
      <c r="I117" s="32">
        <v>1445</v>
      </c>
      <c r="J117" s="32"/>
      <c r="K117" s="32">
        <f t="shared" si="262"/>
        <v>1445</v>
      </c>
      <c r="L117" s="36">
        <f t="shared" si="263"/>
        <v>48555</v>
      </c>
      <c r="M117" s="37">
        <f t="shared" si="190"/>
        <v>2.8899999999999999E-2</v>
      </c>
      <c r="N117" s="50"/>
      <c r="O117" s="12" t="s">
        <v>89</v>
      </c>
    </row>
    <row r="118" spans="1:15" ht="18.75" x14ac:dyDescent="0.25">
      <c r="A118" s="13" t="str">
        <f t="shared" si="191"/>
        <v>a</v>
      </c>
      <c r="B118" s="5" t="s">
        <v>2</v>
      </c>
      <c r="C118" s="7" t="s">
        <v>9</v>
      </c>
      <c r="D118" s="32"/>
      <c r="E118" s="32"/>
      <c r="F118" s="32"/>
      <c r="G118" s="35">
        <v>70000</v>
      </c>
      <c r="H118" s="35">
        <v>70000</v>
      </c>
      <c r="I118" s="32">
        <v>20700</v>
      </c>
      <c r="J118" s="32">
        <v>49000</v>
      </c>
      <c r="K118" s="32">
        <f t="shared" si="262"/>
        <v>69700</v>
      </c>
      <c r="L118" s="36">
        <f t="shared" si="263"/>
        <v>300</v>
      </c>
      <c r="M118" s="37">
        <f t="shared" si="190"/>
        <v>0.99571428571428566</v>
      </c>
      <c r="N118" s="50"/>
      <c r="O118" s="12" t="s">
        <v>89</v>
      </c>
    </row>
    <row r="119" spans="1:15" ht="18.75" x14ac:dyDescent="0.25">
      <c r="A119" s="13" t="str">
        <f t="shared" si="191"/>
        <v>a</v>
      </c>
      <c r="B119" s="5" t="s">
        <v>2</v>
      </c>
      <c r="C119" s="7" t="s">
        <v>10</v>
      </c>
      <c r="D119" s="32"/>
      <c r="E119" s="32"/>
      <c r="F119" s="32"/>
      <c r="G119" s="35">
        <v>50000</v>
      </c>
      <c r="H119" s="35">
        <v>50000</v>
      </c>
      <c r="I119" s="32">
        <v>11944</v>
      </c>
      <c r="J119" s="32">
        <v>25000</v>
      </c>
      <c r="K119" s="32">
        <f t="shared" si="262"/>
        <v>36944</v>
      </c>
      <c r="L119" s="36">
        <f t="shared" si="263"/>
        <v>13056</v>
      </c>
      <c r="M119" s="37">
        <f t="shared" si="190"/>
        <v>0.73887999999999998</v>
      </c>
      <c r="N119" s="51"/>
      <c r="O119" s="12" t="s">
        <v>89</v>
      </c>
    </row>
    <row r="120" spans="1:15" ht="18.75" x14ac:dyDescent="0.25">
      <c r="A120" s="13" t="str">
        <f t="shared" si="191"/>
        <v>a</v>
      </c>
      <c r="B120" s="5" t="s">
        <v>2</v>
      </c>
      <c r="C120" s="4" t="s">
        <v>11</v>
      </c>
      <c r="D120" s="34"/>
      <c r="E120" s="34">
        <v>4065</v>
      </c>
      <c r="F120" s="34">
        <v>6763</v>
      </c>
      <c r="G120" s="34">
        <v>30000</v>
      </c>
      <c r="H120" s="34">
        <f>307150+31500</f>
        <v>338650</v>
      </c>
      <c r="I120" s="32">
        <v>284875</v>
      </c>
      <c r="J120" s="34">
        <v>48775</v>
      </c>
      <c r="K120" s="34">
        <f t="shared" si="262"/>
        <v>333650</v>
      </c>
      <c r="L120" s="38">
        <f t="shared" si="263"/>
        <v>5000</v>
      </c>
      <c r="M120" s="39">
        <f t="shared" si="190"/>
        <v>0.98523549387272991</v>
      </c>
      <c r="N120" s="50"/>
      <c r="O120" s="12" t="s">
        <v>89</v>
      </c>
    </row>
    <row r="121" spans="1:15" ht="18.75" hidden="1" x14ac:dyDescent="0.25">
      <c r="A121" s="13" t="str">
        <f t="shared" si="191"/>
        <v>b</v>
      </c>
      <c r="B121" s="5" t="s">
        <v>2</v>
      </c>
      <c r="C121" s="4" t="s">
        <v>12</v>
      </c>
      <c r="D121" s="23"/>
      <c r="E121" s="23"/>
      <c r="F121" s="23"/>
      <c r="G121" s="23">
        <v>0</v>
      </c>
      <c r="H121" s="23">
        <v>0</v>
      </c>
      <c r="I121" s="24"/>
      <c r="J121" s="23"/>
      <c r="K121" s="23">
        <f t="shared" si="262"/>
        <v>0</v>
      </c>
      <c r="L121" s="44">
        <f t="shared" si="263"/>
        <v>0</v>
      </c>
      <c r="M121" s="45" t="e">
        <f t="shared" si="190"/>
        <v>#DIV/0!</v>
      </c>
      <c r="N121" s="16"/>
      <c r="O121" s="12" t="s">
        <v>89</v>
      </c>
    </row>
    <row r="122" spans="1:15" ht="18.75" hidden="1" x14ac:dyDescent="0.25">
      <c r="A122" s="13" t="str">
        <f t="shared" si="191"/>
        <v>b</v>
      </c>
      <c r="B122" s="5" t="s">
        <v>2</v>
      </c>
      <c r="C122" s="4" t="s">
        <v>13</v>
      </c>
      <c r="D122" s="23"/>
      <c r="E122" s="23"/>
      <c r="F122" s="23"/>
      <c r="G122" s="23">
        <v>0</v>
      </c>
      <c r="H122" s="23">
        <v>0</v>
      </c>
      <c r="I122" s="24"/>
      <c r="J122" s="23"/>
      <c r="K122" s="23">
        <f t="shared" si="262"/>
        <v>0</v>
      </c>
      <c r="L122" s="44">
        <f t="shared" si="263"/>
        <v>0</v>
      </c>
      <c r="M122" s="45" t="e">
        <f t="shared" si="190"/>
        <v>#DIV/0!</v>
      </c>
      <c r="N122" s="16"/>
      <c r="O122" s="12" t="s">
        <v>89</v>
      </c>
    </row>
    <row r="123" spans="1:15" ht="36" x14ac:dyDescent="0.25">
      <c r="A123" s="13" t="str">
        <f t="shared" si="191"/>
        <v>a</v>
      </c>
      <c r="B123" s="18" t="s">
        <v>109</v>
      </c>
      <c r="C123" s="19" t="s">
        <v>19</v>
      </c>
      <c r="D123" s="24">
        <f t="shared" ref="D123" si="264">D124+D132+D133+D134</f>
        <v>97194</v>
      </c>
      <c r="E123" s="24">
        <f t="shared" ref="E123:F123" si="265">E124+E132+E133+E134</f>
        <v>44451</v>
      </c>
      <c r="F123" s="24">
        <f t="shared" si="265"/>
        <v>2489</v>
      </c>
      <c r="G123" s="24">
        <f t="shared" ref="G123:H123" si="266">G124+G132+G133+G134</f>
        <v>26290000</v>
      </c>
      <c r="H123" s="24">
        <f t="shared" si="266"/>
        <v>26214970</v>
      </c>
      <c r="I123" s="24">
        <f t="shared" ref="I123" si="267">I124+I132+I133+I134</f>
        <v>16823507</v>
      </c>
      <c r="J123" s="24">
        <f t="shared" ref="J123" si="268">J124+J132+J133+J134</f>
        <v>8691463</v>
      </c>
      <c r="K123" s="24">
        <f t="shared" ref="K123" si="269">K124+K132+K133+K134</f>
        <v>25514970</v>
      </c>
      <c r="L123" s="43">
        <f t="shared" ref="L123" si="270">L124+L132+L133+L134</f>
        <v>700000</v>
      </c>
      <c r="M123" s="46">
        <f t="shared" si="190"/>
        <v>0.97329769974941793</v>
      </c>
      <c r="N123" s="50"/>
      <c r="O123" s="12" t="s">
        <v>90</v>
      </c>
    </row>
    <row r="124" spans="1:15" ht="18.75" x14ac:dyDescent="0.25">
      <c r="A124" s="13" t="str">
        <f t="shared" si="191"/>
        <v>a</v>
      </c>
      <c r="B124" s="3" t="s">
        <v>2</v>
      </c>
      <c r="C124" s="4" t="s">
        <v>3</v>
      </c>
      <c r="D124" s="23">
        <f t="shared" ref="D124" si="271">D125+D126+D127+D128+D129+D130+D131</f>
        <v>97194</v>
      </c>
      <c r="E124" s="23">
        <f t="shared" ref="E124:F124" si="272">E125+E126+E127+E128+E129+E130+E131</f>
        <v>44451</v>
      </c>
      <c r="F124" s="23">
        <f t="shared" si="272"/>
        <v>2489</v>
      </c>
      <c r="G124" s="23">
        <f t="shared" ref="G124:H124" si="273">G125+G126+G127+G128+G129+G130+G131</f>
        <v>25970000</v>
      </c>
      <c r="H124" s="23">
        <f t="shared" si="273"/>
        <v>25894970</v>
      </c>
      <c r="I124" s="24">
        <f t="shared" ref="I124" si="274">I125+I126+I127+I128+I129+I130+I131</f>
        <v>16692791</v>
      </c>
      <c r="J124" s="23">
        <f t="shared" ref="J124:L124" si="275">J125+J126+J127+J128+J129+J130+J131</f>
        <v>8502179</v>
      </c>
      <c r="K124" s="23">
        <f t="shared" si="275"/>
        <v>25194970</v>
      </c>
      <c r="L124" s="44">
        <f t="shared" si="275"/>
        <v>700000</v>
      </c>
      <c r="M124" s="45">
        <f t="shared" si="190"/>
        <v>0.97296772307517643</v>
      </c>
      <c r="N124" s="50"/>
      <c r="O124" s="12" t="s">
        <v>90</v>
      </c>
    </row>
    <row r="125" spans="1:15" ht="18.75" x14ac:dyDescent="0.25">
      <c r="A125" s="13" t="str">
        <f t="shared" si="191"/>
        <v>a</v>
      </c>
      <c r="B125" s="5" t="s">
        <v>2</v>
      </c>
      <c r="C125" s="6" t="s">
        <v>4</v>
      </c>
      <c r="D125" s="24"/>
      <c r="E125" s="24"/>
      <c r="F125" s="24"/>
      <c r="G125" s="24">
        <v>18976000</v>
      </c>
      <c r="H125" s="24">
        <v>18930000</v>
      </c>
      <c r="I125" s="24">
        <v>12718077</v>
      </c>
      <c r="J125" s="24">
        <v>5811923</v>
      </c>
      <c r="K125" s="24">
        <f t="shared" ref="K125:K134" si="276">I125+J125</f>
        <v>18530000</v>
      </c>
      <c r="L125" s="43">
        <f t="shared" ref="L125:L134" si="277">H125-K125</f>
        <v>400000</v>
      </c>
      <c r="M125" s="46">
        <f t="shared" si="190"/>
        <v>0.97886951928156363</v>
      </c>
      <c r="N125" s="50"/>
      <c r="O125" s="12" t="s">
        <v>90</v>
      </c>
    </row>
    <row r="126" spans="1:15" ht="18.75" x14ac:dyDescent="0.25">
      <c r="A126" s="13" t="str">
        <f t="shared" si="191"/>
        <v>a</v>
      </c>
      <c r="B126" s="5" t="s">
        <v>2</v>
      </c>
      <c r="C126" s="6" t="s">
        <v>5</v>
      </c>
      <c r="D126" s="24">
        <v>97194</v>
      </c>
      <c r="E126" s="24">
        <v>44451</v>
      </c>
      <c r="F126" s="24">
        <v>2489</v>
      </c>
      <c r="G126" s="24">
        <v>6759000</v>
      </c>
      <c r="H126" s="24">
        <v>6626770</v>
      </c>
      <c r="I126" s="24">
        <v>3716522</v>
      </c>
      <c r="J126" s="24">
        <v>2610248</v>
      </c>
      <c r="K126" s="24">
        <f t="shared" si="276"/>
        <v>6326770</v>
      </c>
      <c r="L126" s="43">
        <f t="shared" si="277"/>
        <v>300000</v>
      </c>
      <c r="M126" s="46">
        <f t="shared" si="190"/>
        <v>0.95472907615625713</v>
      </c>
      <c r="N126" s="50"/>
      <c r="O126" s="12" t="s">
        <v>90</v>
      </c>
    </row>
    <row r="127" spans="1:15" ht="18.75" hidden="1" x14ac:dyDescent="0.25">
      <c r="A127" s="13" t="str">
        <f t="shared" si="191"/>
        <v>b</v>
      </c>
      <c r="B127" s="5" t="s">
        <v>2</v>
      </c>
      <c r="C127" s="6" t="s">
        <v>6</v>
      </c>
      <c r="D127" s="24"/>
      <c r="E127" s="24"/>
      <c r="F127" s="24"/>
      <c r="G127" s="24"/>
      <c r="H127" s="24"/>
      <c r="I127" s="24"/>
      <c r="J127" s="24"/>
      <c r="K127" s="24">
        <f t="shared" si="276"/>
        <v>0</v>
      </c>
      <c r="L127" s="43">
        <f t="shared" si="277"/>
        <v>0</v>
      </c>
      <c r="M127" s="46" t="e">
        <f t="shared" si="190"/>
        <v>#DIV/0!</v>
      </c>
      <c r="N127" s="17"/>
      <c r="O127" s="12" t="s">
        <v>90</v>
      </c>
    </row>
    <row r="128" spans="1:15" ht="18.75" hidden="1" x14ac:dyDescent="0.25">
      <c r="A128" s="13" t="str">
        <f t="shared" si="191"/>
        <v>b</v>
      </c>
      <c r="B128" s="5" t="s">
        <v>2</v>
      </c>
      <c r="C128" s="7" t="s">
        <v>7</v>
      </c>
      <c r="D128" s="24"/>
      <c r="E128" s="24"/>
      <c r="F128" s="24"/>
      <c r="G128" s="24"/>
      <c r="H128" s="24"/>
      <c r="I128" s="24"/>
      <c r="J128" s="24"/>
      <c r="K128" s="24">
        <f t="shared" si="276"/>
        <v>0</v>
      </c>
      <c r="L128" s="43">
        <f t="shared" si="277"/>
        <v>0</v>
      </c>
      <c r="M128" s="46" t="e">
        <f t="shared" si="190"/>
        <v>#DIV/0!</v>
      </c>
      <c r="N128" s="17"/>
      <c r="O128" s="12" t="s">
        <v>90</v>
      </c>
    </row>
    <row r="129" spans="1:15" ht="18.75" x14ac:dyDescent="0.25">
      <c r="A129" s="13" t="str">
        <f t="shared" si="191"/>
        <v>a</v>
      </c>
      <c r="B129" s="5" t="s">
        <v>2</v>
      </c>
      <c r="C129" s="7" t="s">
        <v>8</v>
      </c>
      <c r="D129" s="24"/>
      <c r="E129" s="24"/>
      <c r="F129" s="24"/>
      <c r="G129" s="24">
        <v>3000</v>
      </c>
      <c r="H129" s="24">
        <v>43200</v>
      </c>
      <c r="I129" s="24">
        <v>39997</v>
      </c>
      <c r="J129" s="24">
        <v>3203</v>
      </c>
      <c r="K129" s="24">
        <f t="shared" si="276"/>
        <v>43200</v>
      </c>
      <c r="L129" s="43">
        <f t="shared" si="277"/>
        <v>0</v>
      </c>
      <c r="M129" s="46">
        <f t="shared" si="190"/>
        <v>1</v>
      </c>
      <c r="N129" s="50"/>
      <c r="O129" s="12" t="s">
        <v>90</v>
      </c>
    </row>
    <row r="130" spans="1:15" ht="18.75" x14ac:dyDescent="0.25">
      <c r="A130" s="13" t="str">
        <f t="shared" si="191"/>
        <v>a</v>
      </c>
      <c r="B130" s="5" t="s">
        <v>2</v>
      </c>
      <c r="C130" s="7" t="s">
        <v>9</v>
      </c>
      <c r="D130" s="24"/>
      <c r="E130" s="24"/>
      <c r="F130" s="24"/>
      <c r="G130" s="24">
        <v>153000</v>
      </c>
      <c r="H130" s="24">
        <v>216000</v>
      </c>
      <c r="I130" s="24">
        <v>184315</v>
      </c>
      <c r="J130" s="24">
        <v>31685</v>
      </c>
      <c r="K130" s="24">
        <f t="shared" si="276"/>
        <v>216000</v>
      </c>
      <c r="L130" s="43">
        <f t="shared" si="277"/>
        <v>0</v>
      </c>
      <c r="M130" s="46">
        <f t="shared" si="190"/>
        <v>1</v>
      </c>
      <c r="N130" s="50"/>
      <c r="O130" s="12" t="s">
        <v>90</v>
      </c>
    </row>
    <row r="131" spans="1:15" ht="18.75" x14ac:dyDescent="0.25">
      <c r="A131" s="13" t="str">
        <f t="shared" si="191"/>
        <v>a</v>
      </c>
      <c r="B131" s="5" t="s">
        <v>2</v>
      </c>
      <c r="C131" s="7" t="s">
        <v>10</v>
      </c>
      <c r="D131" s="24"/>
      <c r="E131" s="24"/>
      <c r="F131" s="24"/>
      <c r="G131" s="24">
        <v>79000</v>
      </c>
      <c r="H131" s="24">
        <v>79000</v>
      </c>
      <c r="I131" s="24">
        <v>33880</v>
      </c>
      <c r="J131" s="24">
        <v>45120</v>
      </c>
      <c r="K131" s="24">
        <f t="shared" si="276"/>
        <v>79000</v>
      </c>
      <c r="L131" s="43">
        <f t="shared" si="277"/>
        <v>0</v>
      </c>
      <c r="M131" s="46">
        <f t="shared" ref="M131:M194" si="278">K131/H131</f>
        <v>1</v>
      </c>
      <c r="N131" s="51"/>
      <c r="O131" s="12" t="s">
        <v>90</v>
      </c>
    </row>
    <row r="132" spans="1:15" ht="18.75" x14ac:dyDescent="0.25">
      <c r="A132" s="13" t="str">
        <f t="shared" ref="A132:A195" si="279">IF((D132+I132+G132+H132+J132+K132)&gt;0,"a","b")</f>
        <v>a</v>
      </c>
      <c r="B132" s="3" t="s">
        <v>2</v>
      </c>
      <c r="C132" s="4" t="s">
        <v>11</v>
      </c>
      <c r="D132" s="23"/>
      <c r="E132" s="23"/>
      <c r="F132" s="23"/>
      <c r="G132" s="23">
        <v>320000</v>
      </c>
      <c r="H132" s="23">
        <v>320000</v>
      </c>
      <c r="I132" s="24">
        <v>130716</v>
      </c>
      <c r="J132" s="23">
        <v>189284</v>
      </c>
      <c r="K132" s="23">
        <f t="shared" si="276"/>
        <v>320000</v>
      </c>
      <c r="L132" s="44">
        <f t="shared" si="277"/>
        <v>0</v>
      </c>
      <c r="M132" s="45">
        <f t="shared" si="278"/>
        <v>1</v>
      </c>
      <c r="N132" s="50"/>
      <c r="O132" s="12" t="s">
        <v>90</v>
      </c>
    </row>
    <row r="133" spans="1:15" ht="18.75" hidden="1" x14ac:dyDescent="0.25">
      <c r="A133" s="13" t="str">
        <f t="shared" si="279"/>
        <v>b</v>
      </c>
      <c r="B133" s="3" t="s">
        <v>2</v>
      </c>
      <c r="C133" s="4" t="s">
        <v>12</v>
      </c>
      <c r="D133" s="23"/>
      <c r="E133" s="23"/>
      <c r="F133" s="23"/>
      <c r="G133" s="23">
        <v>0</v>
      </c>
      <c r="H133" s="23">
        <v>0</v>
      </c>
      <c r="I133" s="24"/>
      <c r="J133" s="23"/>
      <c r="K133" s="23">
        <f t="shared" si="276"/>
        <v>0</v>
      </c>
      <c r="L133" s="44">
        <f t="shared" si="277"/>
        <v>0</v>
      </c>
      <c r="M133" s="45" t="e">
        <f t="shared" si="278"/>
        <v>#DIV/0!</v>
      </c>
      <c r="N133" s="16"/>
      <c r="O133" s="12" t="s">
        <v>90</v>
      </c>
    </row>
    <row r="134" spans="1:15" ht="18.75" hidden="1" x14ac:dyDescent="0.25">
      <c r="A134" s="13" t="str">
        <f t="shared" si="279"/>
        <v>b</v>
      </c>
      <c r="B134" s="3" t="s">
        <v>2</v>
      </c>
      <c r="C134" s="4" t="s">
        <v>13</v>
      </c>
      <c r="D134" s="23"/>
      <c r="E134" s="23"/>
      <c r="F134" s="23"/>
      <c r="G134" s="23">
        <v>0</v>
      </c>
      <c r="H134" s="23">
        <v>0</v>
      </c>
      <c r="I134" s="24"/>
      <c r="J134" s="23"/>
      <c r="K134" s="23">
        <f t="shared" si="276"/>
        <v>0</v>
      </c>
      <c r="L134" s="44">
        <f t="shared" si="277"/>
        <v>0</v>
      </c>
      <c r="M134" s="45" t="e">
        <f t="shared" si="278"/>
        <v>#DIV/0!</v>
      </c>
      <c r="N134" s="16"/>
      <c r="O134" s="12" t="s">
        <v>90</v>
      </c>
    </row>
    <row r="135" spans="1:15" ht="72" customHeight="1" x14ac:dyDescent="0.25">
      <c r="A135" s="13" t="str">
        <f t="shared" si="279"/>
        <v>a</v>
      </c>
      <c r="B135" s="18" t="s">
        <v>110</v>
      </c>
      <c r="C135" s="19" t="s">
        <v>20</v>
      </c>
      <c r="D135" s="32">
        <f t="shared" ref="D135" si="280">D136+D144+D145+D146</f>
        <v>495</v>
      </c>
      <c r="E135" s="32"/>
      <c r="F135" s="32"/>
      <c r="G135" s="33">
        <f t="shared" ref="G135:H135" si="281">G136+G144+G145+G146</f>
        <v>1100000</v>
      </c>
      <c r="H135" s="33">
        <f t="shared" si="281"/>
        <v>1100000</v>
      </c>
      <c r="I135" s="32">
        <f t="shared" ref="I135" si="282">I136+I144+I145+I146</f>
        <v>656016</v>
      </c>
      <c r="J135" s="32">
        <f t="shared" ref="J135" si="283">J136+J144+J145+J146</f>
        <v>443984</v>
      </c>
      <c r="K135" s="32">
        <f t="shared" ref="K135" si="284">K136+K144+K145+K146</f>
        <v>1100000</v>
      </c>
      <c r="L135" s="36">
        <f t="shared" ref="L135" si="285">L136+L144+L145+L146</f>
        <v>0</v>
      </c>
      <c r="M135" s="37">
        <f t="shared" si="278"/>
        <v>1</v>
      </c>
      <c r="N135" s="50"/>
      <c r="O135" s="12" t="s">
        <v>93</v>
      </c>
    </row>
    <row r="136" spans="1:15" ht="18.75" x14ac:dyDescent="0.25">
      <c r="A136" s="13" t="str">
        <f t="shared" si="279"/>
        <v>a</v>
      </c>
      <c r="B136" s="3" t="s">
        <v>2</v>
      </c>
      <c r="C136" s="4" t="s">
        <v>3</v>
      </c>
      <c r="D136" s="34">
        <f t="shared" ref="D136" si="286">D137+D138+D139+D140+D141+D142+D143</f>
        <v>495</v>
      </c>
      <c r="E136" s="34"/>
      <c r="F136" s="34"/>
      <c r="G136" s="34">
        <f t="shared" ref="G136:H136" si="287">G137+G138+G139+G140+G141+G142+G143</f>
        <v>1088000</v>
      </c>
      <c r="H136" s="34">
        <f t="shared" si="287"/>
        <v>1088000</v>
      </c>
      <c r="I136" s="32">
        <f t="shared" ref="I136" si="288">I137+I138+I139+I140+I141+I142+I143</f>
        <v>654223</v>
      </c>
      <c r="J136" s="34">
        <f t="shared" ref="J136:L136" si="289">J137+J138+J139+J140+J141+J142+J143</f>
        <v>433777</v>
      </c>
      <c r="K136" s="34">
        <f t="shared" si="289"/>
        <v>1088000</v>
      </c>
      <c r="L136" s="38">
        <f t="shared" si="289"/>
        <v>0</v>
      </c>
      <c r="M136" s="39">
        <f t="shared" si="278"/>
        <v>1</v>
      </c>
      <c r="N136" s="50"/>
      <c r="O136" s="12" t="s">
        <v>93</v>
      </c>
    </row>
    <row r="137" spans="1:15" ht="18.75" x14ac:dyDescent="0.25">
      <c r="A137" s="13" t="str">
        <f t="shared" si="279"/>
        <v>a</v>
      </c>
      <c r="B137" s="5" t="s">
        <v>2</v>
      </c>
      <c r="C137" s="6" t="s">
        <v>4</v>
      </c>
      <c r="D137" s="32"/>
      <c r="E137" s="32"/>
      <c r="F137" s="32"/>
      <c r="G137" s="35">
        <v>806000</v>
      </c>
      <c r="H137" s="35">
        <v>802000</v>
      </c>
      <c r="I137" s="32">
        <v>518012</v>
      </c>
      <c r="J137" s="32">
        <v>283988</v>
      </c>
      <c r="K137" s="32">
        <f t="shared" ref="K137:K146" si="290">I137+J137</f>
        <v>802000</v>
      </c>
      <c r="L137" s="36">
        <f t="shared" ref="L137:L146" si="291">H137-K137</f>
        <v>0</v>
      </c>
      <c r="M137" s="37">
        <f t="shared" si="278"/>
        <v>1</v>
      </c>
      <c r="N137" s="50"/>
      <c r="O137" s="12" t="s">
        <v>93</v>
      </c>
    </row>
    <row r="138" spans="1:15" ht="18.75" x14ac:dyDescent="0.25">
      <c r="A138" s="13" t="str">
        <f t="shared" si="279"/>
        <v>a</v>
      </c>
      <c r="B138" s="5" t="s">
        <v>2</v>
      </c>
      <c r="C138" s="6" t="s">
        <v>5</v>
      </c>
      <c r="D138" s="32">
        <v>495</v>
      </c>
      <c r="E138" s="32"/>
      <c r="F138" s="32"/>
      <c r="G138" s="35">
        <v>261000</v>
      </c>
      <c r="H138" s="35">
        <v>261000</v>
      </c>
      <c r="I138" s="32">
        <v>120098</v>
      </c>
      <c r="J138" s="32">
        <v>140902</v>
      </c>
      <c r="K138" s="32">
        <f t="shared" si="290"/>
        <v>261000</v>
      </c>
      <c r="L138" s="36">
        <f t="shared" si="291"/>
        <v>0</v>
      </c>
      <c r="M138" s="37">
        <f t="shared" si="278"/>
        <v>1</v>
      </c>
      <c r="N138" s="50"/>
      <c r="O138" s="12" t="s">
        <v>93</v>
      </c>
    </row>
    <row r="139" spans="1:15" ht="18.75" hidden="1" x14ac:dyDescent="0.25">
      <c r="A139" s="13" t="str">
        <f t="shared" si="279"/>
        <v>b</v>
      </c>
      <c r="B139" s="5" t="s">
        <v>2</v>
      </c>
      <c r="C139" s="6" t="s">
        <v>6</v>
      </c>
      <c r="D139" s="24"/>
      <c r="E139" s="24"/>
      <c r="F139" s="24"/>
      <c r="G139" s="26">
        <v>0</v>
      </c>
      <c r="H139" s="26">
        <v>0</v>
      </c>
      <c r="I139" s="24"/>
      <c r="J139" s="24"/>
      <c r="K139" s="24">
        <f t="shared" si="290"/>
        <v>0</v>
      </c>
      <c r="L139" s="43">
        <f t="shared" si="291"/>
        <v>0</v>
      </c>
      <c r="M139" s="46" t="e">
        <f t="shared" si="278"/>
        <v>#DIV/0!</v>
      </c>
      <c r="N139" s="17"/>
      <c r="O139" s="12" t="s">
        <v>93</v>
      </c>
    </row>
    <row r="140" spans="1:15" ht="18.75" hidden="1" x14ac:dyDescent="0.25">
      <c r="A140" s="13" t="str">
        <f t="shared" si="279"/>
        <v>b</v>
      </c>
      <c r="B140" s="5" t="s">
        <v>2</v>
      </c>
      <c r="C140" s="7" t="s">
        <v>7</v>
      </c>
      <c r="D140" s="24"/>
      <c r="E140" s="24"/>
      <c r="F140" s="24"/>
      <c r="G140" s="26">
        <v>0</v>
      </c>
      <c r="H140" s="26">
        <v>0</v>
      </c>
      <c r="I140" s="24"/>
      <c r="J140" s="24"/>
      <c r="K140" s="24">
        <f t="shared" si="290"/>
        <v>0</v>
      </c>
      <c r="L140" s="43">
        <f t="shared" si="291"/>
        <v>0</v>
      </c>
      <c r="M140" s="46" t="e">
        <f t="shared" si="278"/>
        <v>#DIV/0!</v>
      </c>
      <c r="N140" s="17"/>
      <c r="O140" s="12" t="s">
        <v>93</v>
      </c>
    </row>
    <row r="141" spans="1:15" ht="18.75" hidden="1" x14ac:dyDescent="0.25">
      <c r="A141" s="13" t="str">
        <f t="shared" si="279"/>
        <v>b</v>
      </c>
      <c r="B141" s="5" t="s">
        <v>2</v>
      </c>
      <c r="C141" s="7" t="s">
        <v>8</v>
      </c>
      <c r="D141" s="24"/>
      <c r="E141" s="24"/>
      <c r="F141" s="24"/>
      <c r="G141" s="26">
        <v>0</v>
      </c>
      <c r="H141" s="26">
        <v>0</v>
      </c>
      <c r="I141" s="24"/>
      <c r="J141" s="24"/>
      <c r="K141" s="24">
        <f t="shared" si="290"/>
        <v>0</v>
      </c>
      <c r="L141" s="43">
        <f t="shared" si="291"/>
        <v>0</v>
      </c>
      <c r="M141" s="46" t="e">
        <f t="shared" si="278"/>
        <v>#DIV/0!</v>
      </c>
      <c r="N141" s="17"/>
      <c r="O141" s="12" t="s">
        <v>93</v>
      </c>
    </row>
    <row r="142" spans="1:15" ht="18.75" x14ac:dyDescent="0.25">
      <c r="A142" s="13" t="str">
        <f t="shared" si="279"/>
        <v>a</v>
      </c>
      <c r="B142" s="5" t="s">
        <v>2</v>
      </c>
      <c r="C142" s="7" t="s">
        <v>9</v>
      </c>
      <c r="D142" s="32"/>
      <c r="E142" s="32"/>
      <c r="F142" s="32"/>
      <c r="G142" s="35">
        <v>13000</v>
      </c>
      <c r="H142" s="35">
        <v>17000</v>
      </c>
      <c r="I142" s="32">
        <v>12796</v>
      </c>
      <c r="J142" s="32">
        <v>4204</v>
      </c>
      <c r="K142" s="32">
        <f t="shared" si="290"/>
        <v>17000</v>
      </c>
      <c r="L142" s="36">
        <f t="shared" si="291"/>
        <v>0</v>
      </c>
      <c r="M142" s="37">
        <f t="shared" si="278"/>
        <v>1</v>
      </c>
      <c r="N142" s="50"/>
      <c r="O142" s="12" t="s">
        <v>93</v>
      </c>
    </row>
    <row r="143" spans="1:15" ht="18.75" x14ac:dyDescent="0.25">
      <c r="A143" s="13" t="str">
        <f t="shared" si="279"/>
        <v>a</v>
      </c>
      <c r="B143" s="5" t="s">
        <v>2</v>
      </c>
      <c r="C143" s="7" t="s">
        <v>10</v>
      </c>
      <c r="D143" s="32"/>
      <c r="E143" s="32"/>
      <c r="F143" s="32"/>
      <c r="G143" s="35">
        <v>8000</v>
      </c>
      <c r="H143" s="35">
        <v>8000</v>
      </c>
      <c r="I143" s="32">
        <v>3317</v>
      </c>
      <c r="J143" s="32">
        <v>4683</v>
      </c>
      <c r="K143" s="32">
        <f t="shared" si="290"/>
        <v>8000</v>
      </c>
      <c r="L143" s="36">
        <f t="shared" si="291"/>
        <v>0</v>
      </c>
      <c r="M143" s="37">
        <f t="shared" si="278"/>
        <v>1</v>
      </c>
      <c r="N143" s="51"/>
      <c r="O143" s="12" t="s">
        <v>93</v>
      </c>
    </row>
    <row r="144" spans="1:15" ht="18.75" x14ac:dyDescent="0.25">
      <c r="A144" s="13" t="str">
        <f t="shared" si="279"/>
        <v>a</v>
      </c>
      <c r="B144" s="5" t="s">
        <v>2</v>
      </c>
      <c r="C144" s="4" t="s">
        <v>11</v>
      </c>
      <c r="D144" s="34"/>
      <c r="E144" s="34"/>
      <c r="F144" s="34"/>
      <c r="G144" s="34">
        <v>12000</v>
      </c>
      <c r="H144" s="34">
        <v>12000</v>
      </c>
      <c r="I144" s="32">
        <v>1793</v>
      </c>
      <c r="J144" s="34">
        <v>10207</v>
      </c>
      <c r="K144" s="34">
        <f t="shared" si="290"/>
        <v>12000</v>
      </c>
      <c r="L144" s="38">
        <f t="shared" si="291"/>
        <v>0</v>
      </c>
      <c r="M144" s="39">
        <f t="shared" si="278"/>
        <v>1</v>
      </c>
      <c r="N144" s="50"/>
      <c r="O144" s="12" t="s">
        <v>93</v>
      </c>
    </row>
    <row r="145" spans="1:15" ht="18.75" hidden="1" x14ac:dyDescent="0.25">
      <c r="A145" s="13" t="str">
        <f t="shared" si="279"/>
        <v>b</v>
      </c>
      <c r="B145" s="5" t="s">
        <v>2</v>
      </c>
      <c r="C145" s="4" t="s">
        <v>12</v>
      </c>
      <c r="D145" s="23"/>
      <c r="E145" s="23"/>
      <c r="F145" s="23"/>
      <c r="G145" s="23">
        <v>0</v>
      </c>
      <c r="H145" s="23">
        <v>0</v>
      </c>
      <c r="I145" s="24"/>
      <c r="J145" s="23"/>
      <c r="K145" s="23">
        <f t="shared" si="290"/>
        <v>0</v>
      </c>
      <c r="L145" s="44">
        <f t="shared" si="291"/>
        <v>0</v>
      </c>
      <c r="M145" s="45" t="e">
        <f t="shared" si="278"/>
        <v>#DIV/0!</v>
      </c>
      <c r="N145" s="16"/>
      <c r="O145" s="12" t="s">
        <v>93</v>
      </c>
    </row>
    <row r="146" spans="1:15" ht="18.75" hidden="1" x14ac:dyDescent="0.25">
      <c r="A146" s="13" t="str">
        <f t="shared" si="279"/>
        <v>b</v>
      </c>
      <c r="B146" s="5" t="s">
        <v>2</v>
      </c>
      <c r="C146" s="4" t="s">
        <v>13</v>
      </c>
      <c r="D146" s="23"/>
      <c r="E146" s="23"/>
      <c r="F146" s="23"/>
      <c r="G146" s="23">
        <v>0</v>
      </c>
      <c r="H146" s="23">
        <v>0</v>
      </c>
      <c r="I146" s="24"/>
      <c r="J146" s="23"/>
      <c r="K146" s="23">
        <f t="shared" si="290"/>
        <v>0</v>
      </c>
      <c r="L146" s="44">
        <f t="shared" si="291"/>
        <v>0</v>
      </c>
      <c r="M146" s="45" t="e">
        <f t="shared" si="278"/>
        <v>#DIV/0!</v>
      </c>
      <c r="N146" s="16"/>
      <c r="O146" s="12" t="s">
        <v>93</v>
      </c>
    </row>
    <row r="147" spans="1:15" ht="36" x14ac:dyDescent="0.25">
      <c r="A147" s="13" t="str">
        <f t="shared" si="279"/>
        <v>a</v>
      </c>
      <c r="B147" s="18" t="s">
        <v>111</v>
      </c>
      <c r="C147" s="19" t="s">
        <v>21</v>
      </c>
      <c r="D147" s="32">
        <f t="shared" ref="D147" si="292">D148+D156+D157+D158</f>
        <v>900</v>
      </c>
      <c r="E147" s="32"/>
      <c r="F147" s="32"/>
      <c r="G147" s="33">
        <f t="shared" ref="G147:H147" si="293">G148+G156+G157+G158</f>
        <v>2600000</v>
      </c>
      <c r="H147" s="33">
        <f t="shared" si="293"/>
        <v>2599100</v>
      </c>
      <c r="I147" s="32">
        <f t="shared" ref="I147" si="294">I148+I156+I157+I158</f>
        <v>1824561</v>
      </c>
      <c r="J147" s="32">
        <f t="shared" ref="J147" si="295">J148+J156+J157+J158</f>
        <v>743418</v>
      </c>
      <c r="K147" s="32">
        <f t="shared" ref="K147" si="296">K148+K156+K157+K158</f>
        <v>2567979</v>
      </c>
      <c r="L147" s="36">
        <f t="shared" ref="L147" si="297">L148+L156+L157+L158</f>
        <v>31121</v>
      </c>
      <c r="M147" s="37">
        <f t="shared" si="278"/>
        <v>0.98802623985225657</v>
      </c>
      <c r="N147" s="50"/>
      <c r="O147" s="12" t="s">
        <v>94</v>
      </c>
    </row>
    <row r="148" spans="1:15" ht="18.75" x14ac:dyDescent="0.25">
      <c r="A148" s="13" t="str">
        <f t="shared" si="279"/>
        <v>a</v>
      </c>
      <c r="B148" s="3" t="s">
        <v>2</v>
      </c>
      <c r="C148" s="4" t="s">
        <v>3</v>
      </c>
      <c r="D148" s="34">
        <f t="shared" ref="D148" si="298">D149+D150+D151+D152+D153+D154+D155</f>
        <v>900</v>
      </c>
      <c r="E148" s="34"/>
      <c r="F148" s="34"/>
      <c r="G148" s="34">
        <f t="shared" ref="G148:H148" si="299">G149+G150+G151+G152+G153+G154+G155</f>
        <v>2585000</v>
      </c>
      <c r="H148" s="34">
        <f t="shared" si="299"/>
        <v>2584100</v>
      </c>
      <c r="I148" s="32">
        <f t="shared" ref="I148" si="300">I149+I150+I151+I152+I153+I154+I155</f>
        <v>1824561</v>
      </c>
      <c r="J148" s="34">
        <f t="shared" ref="J148:L148" si="301">J149+J150+J151+J152+J153+J154+J155</f>
        <v>728418</v>
      </c>
      <c r="K148" s="34">
        <f t="shared" si="301"/>
        <v>2552979</v>
      </c>
      <c r="L148" s="38">
        <f t="shared" si="301"/>
        <v>31121</v>
      </c>
      <c r="M148" s="39">
        <f t="shared" si="278"/>
        <v>0.98795673542045581</v>
      </c>
      <c r="N148" s="50"/>
      <c r="O148" s="12" t="s">
        <v>94</v>
      </c>
    </row>
    <row r="149" spans="1:15" ht="47.25" x14ac:dyDescent="0.25">
      <c r="A149" s="13" t="str">
        <f t="shared" si="279"/>
        <v>a</v>
      </c>
      <c r="B149" s="5" t="s">
        <v>2</v>
      </c>
      <c r="C149" s="6" t="s">
        <v>4</v>
      </c>
      <c r="D149" s="32"/>
      <c r="E149" s="32"/>
      <c r="F149" s="32"/>
      <c r="G149" s="35">
        <v>1440000</v>
      </c>
      <c r="H149" s="35">
        <v>1440000</v>
      </c>
      <c r="I149" s="32">
        <v>981590</v>
      </c>
      <c r="J149" s="32">
        <v>319500</v>
      </c>
      <c r="K149" s="32">
        <f t="shared" ref="K149:K158" si="302">I149+J149</f>
        <v>1301090</v>
      </c>
      <c r="L149" s="36">
        <f t="shared" ref="L149:L158" si="303">H149-K149</f>
        <v>138910</v>
      </c>
      <c r="M149" s="37">
        <f t="shared" si="278"/>
        <v>0.9035347222222222</v>
      </c>
      <c r="N149" s="52" t="s">
        <v>219</v>
      </c>
      <c r="O149" s="12" t="s">
        <v>94</v>
      </c>
    </row>
    <row r="150" spans="1:15" ht="18.75" x14ac:dyDescent="0.25">
      <c r="A150" s="13" t="str">
        <f t="shared" si="279"/>
        <v>a</v>
      </c>
      <c r="B150" s="5" t="s">
        <v>2</v>
      </c>
      <c r="C150" s="6" t="s">
        <v>5</v>
      </c>
      <c r="D150" s="32">
        <v>900</v>
      </c>
      <c r="E150" s="32"/>
      <c r="F150" s="32"/>
      <c r="G150" s="35">
        <v>1109000</v>
      </c>
      <c r="H150" s="35">
        <v>1108100</v>
      </c>
      <c r="I150" s="32">
        <v>820425</v>
      </c>
      <c r="J150" s="32">
        <v>395685</v>
      </c>
      <c r="K150" s="32">
        <f t="shared" si="302"/>
        <v>1216110</v>
      </c>
      <c r="L150" s="36">
        <f t="shared" si="303"/>
        <v>-108010</v>
      </c>
      <c r="M150" s="37">
        <f t="shared" si="278"/>
        <v>1.0974731522425774</v>
      </c>
      <c r="N150" s="50" t="s">
        <v>209</v>
      </c>
      <c r="O150" s="12" t="s">
        <v>94</v>
      </c>
    </row>
    <row r="151" spans="1:15" ht="18.75" hidden="1" x14ac:dyDescent="0.25">
      <c r="A151" s="13" t="str">
        <f t="shared" si="279"/>
        <v>b</v>
      </c>
      <c r="B151" s="5" t="s">
        <v>2</v>
      </c>
      <c r="C151" s="6" t="s">
        <v>6</v>
      </c>
      <c r="D151" s="24"/>
      <c r="E151" s="24"/>
      <c r="F151" s="24"/>
      <c r="G151" s="26">
        <v>0</v>
      </c>
      <c r="H151" s="26">
        <v>0</v>
      </c>
      <c r="I151" s="24"/>
      <c r="J151" s="24"/>
      <c r="K151" s="24">
        <f t="shared" si="302"/>
        <v>0</v>
      </c>
      <c r="L151" s="43">
        <f t="shared" si="303"/>
        <v>0</v>
      </c>
      <c r="M151" s="46" t="e">
        <f t="shared" si="278"/>
        <v>#DIV/0!</v>
      </c>
      <c r="N151" s="17"/>
      <c r="O151" s="12" t="s">
        <v>94</v>
      </c>
    </row>
    <row r="152" spans="1:15" ht="18.75" hidden="1" x14ac:dyDescent="0.25">
      <c r="A152" s="13" t="str">
        <f t="shared" si="279"/>
        <v>b</v>
      </c>
      <c r="B152" s="5" t="s">
        <v>2</v>
      </c>
      <c r="C152" s="7" t="s">
        <v>7</v>
      </c>
      <c r="D152" s="24"/>
      <c r="E152" s="24"/>
      <c r="F152" s="24"/>
      <c r="G152" s="26">
        <v>0</v>
      </c>
      <c r="H152" s="26">
        <v>0</v>
      </c>
      <c r="I152" s="24"/>
      <c r="J152" s="24"/>
      <c r="K152" s="24">
        <f t="shared" si="302"/>
        <v>0</v>
      </c>
      <c r="L152" s="43">
        <f t="shared" si="303"/>
        <v>0</v>
      </c>
      <c r="M152" s="46" t="e">
        <f t="shared" si="278"/>
        <v>#DIV/0!</v>
      </c>
      <c r="N152" s="17"/>
      <c r="O152" s="12" t="s">
        <v>94</v>
      </c>
    </row>
    <row r="153" spans="1:15" ht="18.75" hidden="1" x14ac:dyDescent="0.25">
      <c r="A153" s="13" t="str">
        <f t="shared" si="279"/>
        <v>b</v>
      </c>
      <c r="B153" s="5" t="s">
        <v>2</v>
      </c>
      <c r="C153" s="7" t="s">
        <v>8</v>
      </c>
      <c r="D153" s="24"/>
      <c r="E153" s="24"/>
      <c r="F153" s="24"/>
      <c r="G153" s="26">
        <v>0</v>
      </c>
      <c r="H153" s="26">
        <v>0</v>
      </c>
      <c r="I153" s="24"/>
      <c r="J153" s="24"/>
      <c r="K153" s="24">
        <f t="shared" si="302"/>
        <v>0</v>
      </c>
      <c r="L153" s="43">
        <f t="shared" si="303"/>
        <v>0</v>
      </c>
      <c r="M153" s="46" t="e">
        <f t="shared" si="278"/>
        <v>#DIV/0!</v>
      </c>
      <c r="N153" s="17"/>
      <c r="O153" s="12" t="s">
        <v>94</v>
      </c>
    </row>
    <row r="154" spans="1:15" ht="18.75" x14ac:dyDescent="0.25">
      <c r="A154" s="13" t="str">
        <f t="shared" si="279"/>
        <v>a</v>
      </c>
      <c r="B154" s="5" t="s">
        <v>2</v>
      </c>
      <c r="C154" s="7" t="s">
        <v>9</v>
      </c>
      <c r="D154" s="32"/>
      <c r="E154" s="32"/>
      <c r="F154" s="32"/>
      <c r="G154" s="35">
        <v>24000</v>
      </c>
      <c r="H154" s="35">
        <v>24000</v>
      </c>
      <c r="I154" s="32">
        <v>17166</v>
      </c>
      <c r="J154" s="32">
        <v>6834</v>
      </c>
      <c r="K154" s="32">
        <f t="shared" si="302"/>
        <v>24000</v>
      </c>
      <c r="L154" s="36">
        <f t="shared" si="303"/>
        <v>0</v>
      </c>
      <c r="M154" s="37">
        <f t="shared" si="278"/>
        <v>1</v>
      </c>
      <c r="N154" s="50"/>
      <c r="O154" s="12" t="s">
        <v>94</v>
      </c>
    </row>
    <row r="155" spans="1:15" ht="18.75" x14ac:dyDescent="0.25">
      <c r="A155" s="13" t="str">
        <f t="shared" si="279"/>
        <v>a</v>
      </c>
      <c r="B155" s="5" t="s">
        <v>2</v>
      </c>
      <c r="C155" s="7" t="s">
        <v>10</v>
      </c>
      <c r="D155" s="32"/>
      <c r="E155" s="32"/>
      <c r="F155" s="32"/>
      <c r="G155" s="35">
        <v>12000</v>
      </c>
      <c r="H155" s="35">
        <v>12000</v>
      </c>
      <c r="I155" s="32">
        <v>5380</v>
      </c>
      <c r="J155" s="32">
        <v>6399</v>
      </c>
      <c r="K155" s="32">
        <f t="shared" si="302"/>
        <v>11779</v>
      </c>
      <c r="L155" s="36">
        <f t="shared" si="303"/>
        <v>221</v>
      </c>
      <c r="M155" s="37">
        <f t="shared" si="278"/>
        <v>0.98158333333333336</v>
      </c>
      <c r="N155" s="51"/>
      <c r="O155" s="12" t="s">
        <v>94</v>
      </c>
    </row>
    <row r="156" spans="1:15" ht="18.75" x14ac:dyDescent="0.25">
      <c r="A156" s="13" t="str">
        <f t="shared" si="279"/>
        <v>a</v>
      </c>
      <c r="B156" s="5" t="s">
        <v>2</v>
      </c>
      <c r="C156" s="4" t="s">
        <v>11</v>
      </c>
      <c r="D156" s="34"/>
      <c r="E156" s="34"/>
      <c r="F156" s="34"/>
      <c r="G156" s="34">
        <v>15000</v>
      </c>
      <c r="H156" s="34">
        <v>15000</v>
      </c>
      <c r="I156" s="32"/>
      <c r="J156" s="34">
        <v>15000</v>
      </c>
      <c r="K156" s="34">
        <f t="shared" si="302"/>
        <v>15000</v>
      </c>
      <c r="L156" s="38">
        <f t="shared" si="303"/>
        <v>0</v>
      </c>
      <c r="M156" s="39">
        <f t="shared" si="278"/>
        <v>1</v>
      </c>
      <c r="N156" s="50"/>
      <c r="O156" s="12" t="s">
        <v>94</v>
      </c>
    </row>
    <row r="157" spans="1:15" ht="18.75" hidden="1" x14ac:dyDescent="0.25">
      <c r="A157" s="13" t="str">
        <f t="shared" si="279"/>
        <v>b</v>
      </c>
      <c r="B157" s="5" t="s">
        <v>2</v>
      </c>
      <c r="C157" s="4" t="s">
        <v>12</v>
      </c>
      <c r="D157" s="23"/>
      <c r="E157" s="23"/>
      <c r="F157" s="23"/>
      <c r="G157" s="23">
        <v>0</v>
      </c>
      <c r="H157" s="23">
        <v>0</v>
      </c>
      <c r="I157" s="24"/>
      <c r="J157" s="23"/>
      <c r="K157" s="23">
        <f t="shared" si="302"/>
        <v>0</v>
      </c>
      <c r="L157" s="44">
        <f t="shared" si="303"/>
        <v>0</v>
      </c>
      <c r="M157" s="45" t="e">
        <f t="shared" si="278"/>
        <v>#DIV/0!</v>
      </c>
      <c r="N157" s="16"/>
      <c r="O157" s="12" t="s">
        <v>94</v>
      </c>
    </row>
    <row r="158" spans="1:15" ht="18.75" hidden="1" x14ac:dyDescent="0.25">
      <c r="A158" s="13" t="str">
        <f t="shared" si="279"/>
        <v>b</v>
      </c>
      <c r="B158" s="5" t="s">
        <v>2</v>
      </c>
      <c r="C158" s="4" t="s">
        <v>13</v>
      </c>
      <c r="D158" s="23"/>
      <c r="E158" s="23"/>
      <c r="F158" s="23"/>
      <c r="G158" s="23">
        <v>0</v>
      </c>
      <c r="H158" s="23">
        <v>0</v>
      </c>
      <c r="I158" s="24"/>
      <c r="J158" s="23"/>
      <c r="K158" s="23">
        <f t="shared" si="302"/>
        <v>0</v>
      </c>
      <c r="L158" s="44">
        <f t="shared" si="303"/>
        <v>0</v>
      </c>
      <c r="M158" s="45" t="e">
        <f t="shared" si="278"/>
        <v>#DIV/0!</v>
      </c>
      <c r="N158" s="16"/>
      <c r="O158" s="12" t="s">
        <v>94</v>
      </c>
    </row>
    <row r="159" spans="1:15" ht="18.75" x14ac:dyDescent="0.25">
      <c r="A159" s="13" t="str">
        <f t="shared" si="279"/>
        <v>a</v>
      </c>
      <c r="B159" s="18" t="s">
        <v>113</v>
      </c>
      <c r="C159" s="19" t="s">
        <v>112</v>
      </c>
      <c r="D159" s="32">
        <f t="shared" ref="D159" si="304">D160+D168+D169+D170</f>
        <v>2150</v>
      </c>
      <c r="E159" s="32"/>
      <c r="F159" s="32"/>
      <c r="G159" s="33">
        <f t="shared" ref="G159:L159" si="305">G160+G168+G169+G170</f>
        <v>685000</v>
      </c>
      <c r="H159" s="33">
        <f t="shared" si="305"/>
        <v>682850</v>
      </c>
      <c r="I159" s="32">
        <f t="shared" ref="I159" si="306">I160+I168+I169+I170</f>
        <v>282660</v>
      </c>
      <c r="J159" s="32">
        <f t="shared" si="305"/>
        <v>365890</v>
      </c>
      <c r="K159" s="32">
        <f t="shared" si="305"/>
        <v>648550</v>
      </c>
      <c r="L159" s="36">
        <f t="shared" si="305"/>
        <v>34300</v>
      </c>
      <c r="M159" s="37">
        <f t="shared" si="278"/>
        <v>0.94976934905176835</v>
      </c>
      <c r="N159" s="50"/>
      <c r="O159" s="12" t="s">
        <v>198</v>
      </c>
    </row>
    <row r="160" spans="1:15" ht="18.75" x14ac:dyDescent="0.25">
      <c r="A160" s="13" t="str">
        <f t="shared" si="279"/>
        <v>a</v>
      </c>
      <c r="B160" s="3" t="s">
        <v>2</v>
      </c>
      <c r="C160" s="4" t="s">
        <v>3</v>
      </c>
      <c r="D160" s="34">
        <f t="shared" ref="D160" si="307">D161+D162+D163+D164+D165+D166+D167</f>
        <v>2150</v>
      </c>
      <c r="E160" s="34"/>
      <c r="F160" s="34"/>
      <c r="G160" s="34">
        <f t="shared" ref="G160:L160" si="308">G161+G162+G163+G164+G165+G166+G167</f>
        <v>680000</v>
      </c>
      <c r="H160" s="34">
        <f t="shared" si="308"/>
        <v>677850</v>
      </c>
      <c r="I160" s="32">
        <f t="shared" ref="I160" si="309">I161+I162+I163+I164+I165+I166+I167</f>
        <v>282660</v>
      </c>
      <c r="J160" s="34">
        <f t="shared" si="308"/>
        <v>365890</v>
      </c>
      <c r="K160" s="34">
        <f t="shared" si="308"/>
        <v>648550</v>
      </c>
      <c r="L160" s="38">
        <f t="shared" si="308"/>
        <v>29300</v>
      </c>
      <c r="M160" s="39">
        <f t="shared" si="278"/>
        <v>0.95677509773548719</v>
      </c>
      <c r="N160" s="50"/>
      <c r="O160" s="12" t="s">
        <v>198</v>
      </c>
    </row>
    <row r="161" spans="1:15" ht="18.75" x14ac:dyDescent="0.25">
      <c r="A161" s="13" t="str">
        <f t="shared" si="279"/>
        <v>a</v>
      </c>
      <c r="B161" s="5" t="s">
        <v>2</v>
      </c>
      <c r="C161" s="6" t="s">
        <v>4</v>
      </c>
      <c r="D161" s="32"/>
      <c r="E161" s="32"/>
      <c r="F161" s="32"/>
      <c r="G161" s="35">
        <v>150000</v>
      </c>
      <c r="H161" s="35">
        <v>150000</v>
      </c>
      <c r="I161" s="32">
        <v>92800</v>
      </c>
      <c r="J161" s="32">
        <v>27900</v>
      </c>
      <c r="K161" s="32">
        <f t="shared" ref="K161:K170" si="310">I161+J161</f>
        <v>120700</v>
      </c>
      <c r="L161" s="36">
        <f t="shared" ref="L161:L170" si="311">H161-K161</f>
        <v>29300</v>
      </c>
      <c r="M161" s="37">
        <f t="shared" si="278"/>
        <v>0.80466666666666664</v>
      </c>
      <c r="N161" s="50"/>
      <c r="O161" s="12" t="s">
        <v>198</v>
      </c>
    </row>
    <row r="162" spans="1:15" ht="18.75" x14ac:dyDescent="0.25">
      <c r="A162" s="13" t="str">
        <f t="shared" si="279"/>
        <v>a</v>
      </c>
      <c r="B162" s="5" t="s">
        <v>2</v>
      </c>
      <c r="C162" s="6" t="s">
        <v>5</v>
      </c>
      <c r="D162" s="32">
        <v>2150</v>
      </c>
      <c r="E162" s="32"/>
      <c r="F162" s="32"/>
      <c r="G162" s="35">
        <v>125000</v>
      </c>
      <c r="H162" s="35">
        <v>122850</v>
      </c>
      <c r="I162" s="32">
        <v>67496</v>
      </c>
      <c r="J162" s="32">
        <f>57504-2150</f>
        <v>55354</v>
      </c>
      <c r="K162" s="32">
        <f t="shared" si="310"/>
        <v>122850</v>
      </c>
      <c r="L162" s="36">
        <f t="shared" si="311"/>
        <v>0</v>
      </c>
      <c r="M162" s="37">
        <f t="shared" si="278"/>
        <v>1</v>
      </c>
      <c r="N162" s="50"/>
      <c r="O162" s="12" t="s">
        <v>198</v>
      </c>
    </row>
    <row r="163" spans="1:15" ht="18.75" hidden="1" x14ac:dyDescent="0.25">
      <c r="A163" s="13" t="str">
        <f t="shared" si="279"/>
        <v>b</v>
      </c>
      <c r="B163" s="5" t="s">
        <v>2</v>
      </c>
      <c r="C163" s="6" t="s">
        <v>6</v>
      </c>
      <c r="D163" s="24"/>
      <c r="E163" s="24"/>
      <c r="F163" s="24"/>
      <c r="G163" s="26">
        <v>0</v>
      </c>
      <c r="H163" s="26">
        <v>0</v>
      </c>
      <c r="I163" s="24"/>
      <c r="J163" s="24"/>
      <c r="K163" s="24">
        <f t="shared" si="310"/>
        <v>0</v>
      </c>
      <c r="L163" s="43">
        <f t="shared" si="311"/>
        <v>0</v>
      </c>
      <c r="M163" s="46" t="e">
        <f t="shared" si="278"/>
        <v>#DIV/0!</v>
      </c>
      <c r="N163" s="17"/>
      <c r="O163" s="12" t="s">
        <v>198</v>
      </c>
    </row>
    <row r="164" spans="1:15" ht="18.75" hidden="1" x14ac:dyDescent="0.25">
      <c r="A164" s="13" t="str">
        <f t="shared" si="279"/>
        <v>b</v>
      </c>
      <c r="B164" s="5" t="s">
        <v>2</v>
      </c>
      <c r="C164" s="7" t="s">
        <v>7</v>
      </c>
      <c r="D164" s="24"/>
      <c r="E164" s="24"/>
      <c r="F164" s="24"/>
      <c r="G164" s="26">
        <v>0</v>
      </c>
      <c r="H164" s="26">
        <v>0</v>
      </c>
      <c r="I164" s="24"/>
      <c r="J164" s="24"/>
      <c r="K164" s="24">
        <f t="shared" si="310"/>
        <v>0</v>
      </c>
      <c r="L164" s="43">
        <f t="shared" si="311"/>
        <v>0</v>
      </c>
      <c r="M164" s="46" t="e">
        <f t="shared" si="278"/>
        <v>#DIV/0!</v>
      </c>
      <c r="N164" s="17"/>
      <c r="O164" s="12" t="s">
        <v>198</v>
      </c>
    </row>
    <row r="165" spans="1:15" ht="18.75" hidden="1" x14ac:dyDescent="0.25">
      <c r="A165" s="13" t="str">
        <f t="shared" si="279"/>
        <v>b</v>
      </c>
      <c r="B165" s="5" t="s">
        <v>2</v>
      </c>
      <c r="C165" s="7" t="s">
        <v>8</v>
      </c>
      <c r="D165" s="24"/>
      <c r="E165" s="24"/>
      <c r="F165" s="24"/>
      <c r="G165" s="26">
        <v>0</v>
      </c>
      <c r="H165" s="26">
        <v>0</v>
      </c>
      <c r="I165" s="24"/>
      <c r="J165" s="24"/>
      <c r="K165" s="24">
        <f t="shared" si="310"/>
        <v>0</v>
      </c>
      <c r="L165" s="43">
        <f t="shared" si="311"/>
        <v>0</v>
      </c>
      <c r="M165" s="46" t="e">
        <f t="shared" si="278"/>
        <v>#DIV/0!</v>
      </c>
      <c r="N165" s="17"/>
      <c r="O165" s="12" t="s">
        <v>198</v>
      </c>
    </row>
    <row r="166" spans="1:15" ht="18.75" x14ac:dyDescent="0.25">
      <c r="A166" s="13" t="str">
        <f t="shared" si="279"/>
        <v>a</v>
      </c>
      <c r="B166" s="5" t="s">
        <v>2</v>
      </c>
      <c r="C166" s="7" t="s">
        <v>9</v>
      </c>
      <c r="D166" s="32"/>
      <c r="E166" s="32"/>
      <c r="F166" s="32"/>
      <c r="G166" s="35">
        <v>5000</v>
      </c>
      <c r="H166" s="35">
        <v>5000</v>
      </c>
      <c r="I166" s="32"/>
      <c r="J166" s="32">
        <v>5000</v>
      </c>
      <c r="K166" s="32">
        <f t="shared" si="310"/>
        <v>5000</v>
      </c>
      <c r="L166" s="36">
        <f t="shared" si="311"/>
        <v>0</v>
      </c>
      <c r="M166" s="37">
        <f t="shared" si="278"/>
        <v>1</v>
      </c>
      <c r="N166" s="50"/>
      <c r="O166" s="12" t="s">
        <v>198</v>
      </c>
    </row>
    <row r="167" spans="1:15" ht="18.75" x14ac:dyDescent="0.25">
      <c r="A167" s="13" t="str">
        <f t="shared" si="279"/>
        <v>a</v>
      </c>
      <c r="B167" s="5" t="s">
        <v>2</v>
      </c>
      <c r="C167" s="7" t="s">
        <v>10</v>
      </c>
      <c r="D167" s="32"/>
      <c r="E167" s="32"/>
      <c r="F167" s="32">
        <v>2097.1</v>
      </c>
      <c r="G167" s="35">
        <v>400000</v>
      </c>
      <c r="H167" s="35">
        <v>400000</v>
      </c>
      <c r="I167" s="32">
        <v>122364</v>
      </c>
      <c r="J167" s="42">
        <v>277636</v>
      </c>
      <c r="K167" s="32">
        <f t="shared" si="310"/>
        <v>400000</v>
      </c>
      <c r="L167" s="36">
        <f t="shared" si="311"/>
        <v>0</v>
      </c>
      <c r="M167" s="37">
        <f t="shared" si="278"/>
        <v>1</v>
      </c>
      <c r="N167" s="51"/>
      <c r="O167" s="12" t="s">
        <v>198</v>
      </c>
    </row>
    <row r="168" spans="1:15" ht="18.75" x14ac:dyDescent="0.25">
      <c r="A168" s="13" t="str">
        <f t="shared" si="279"/>
        <v>a</v>
      </c>
      <c r="B168" s="5" t="s">
        <v>2</v>
      </c>
      <c r="C168" s="4" t="s">
        <v>11</v>
      </c>
      <c r="D168" s="34"/>
      <c r="E168" s="34"/>
      <c r="F168" s="34"/>
      <c r="G168" s="34">
        <v>5000</v>
      </c>
      <c r="H168" s="34">
        <v>5000</v>
      </c>
      <c r="I168" s="32"/>
      <c r="J168" s="34"/>
      <c r="K168" s="34">
        <f t="shared" si="310"/>
        <v>0</v>
      </c>
      <c r="L168" s="38">
        <f t="shared" si="311"/>
        <v>5000</v>
      </c>
      <c r="M168" s="39">
        <f t="shared" si="278"/>
        <v>0</v>
      </c>
      <c r="N168" s="50"/>
      <c r="O168" s="12" t="s">
        <v>198</v>
      </c>
    </row>
    <row r="169" spans="1:15" ht="18.75" hidden="1" x14ac:dyDescent="0.25">
      <c r="A169" s="13" t="str">
        <f t="shared" si="279"/>
        <v>b</v>
      </c>
      <c r="B169" s="5" t="s">
        <v>2</v>
      </c>
      <c r="C169" s="4" t="s">
        <v>12</v>
      </c>
      <c r="D169" s="23"/>
      <c r="E169" s="23"/>
      <c r="F169" s="23"/>
      <c r="G169" s="23">
        <v>0</v>
      </c>
      <c r="H169" s="23">
        <v>0</v>
      </c>
      <c r="I169" s="24"/>
      <c r="J169" s="23"/>
      <c r="K169" s="23">
        <f t="shared" si="310"/>
        <v>0</v>
      </c>
      <c r="L169" s="44">
        <f t="shared" si="311"/>
        <v>0</v>
      </c>
      <c r="M169" s="45" t="e">
        <f t="shared" si="278"/>
        <v>#DIV/0!</v>
      </c>
      <c r="N169" s="16"/>
      <c r="O169" s="12" t="s">
        <v>198</v>
      </c>
    </row>
    <row r="170" spans="1:15" ht="18.75" hidden="1" x14ac:dyDescent="0.25">
      <c r="A170" s="13" t="str">
        <f t="shared" si="279"/>
        <v>b</v>
      </c>
      <c r="B170" s="5" t="s">
        <v>2</v>
      </c>
      <c r="C170" s="4" t="s">
        <v>13</v>
      </c>
      <c r="D170" s="23"/>
      <c r="E170" s="23"/>
      <c r="F170" s="23"/>
      <c r="G170" s="23">
        <v>0</v>
      </c>
      <c r="H170" s="23">
        <v>0</v>
      </c>
      <c r="I170" s="24"/>
      <c r="J170" s="23"/>
      <c r="K170" s="23">
        <f t="shared" si="310"/>
        <v>0</v>
      </c>
      <c r="L170" s="44">
        <f t="shared" si="311"/>
        <v>0</v>
      </c>
      <c r="M170" s="45" t="e">
        <f t="shared" si="278"/>
        <v>#DIV/0!</v>
      </c>
      <c r="N170" s="16"/>
      <c r="O170" s="12" t="s">
        <v>198</v>
      </c>
    </row>
    <row r="171" spans="1:15" ht="18.75" x14ac:dyDescent="0.25">
      <c r="A171" s="13" t="str">
        <f t="shared" si="279"/>
        <v>a</v>
      </c>
      <c r="B171" s="18" t="s">
        <v>114</v>
      </c>
      <c r="C171" s="19" t="s">
        <v>22</v>
      </c>
      <c r="D171" s="24">
        <f t="shared" ref="D171" si="312">D172+D180+D181+D182</f>
        <v>165589</v>
      </c>
      <c r="E171" s="24">
        <f t="shared" ref="E171:F171" si="313">E172+E180+E181+E182</f>
        <v>15741</v>
      </c>
      <c r="F171" s="24">
        <f t="shared" si="313"/>
        <v>54968</v>
      </c>
      <c r="G171" s="24">
        <f t="shared" ref="G171:J171" si="314">G172+G180+G181+G182</f>
        <v>2783892000</v>
      </c>
      <c r="H171" s="24">
        <f t="shared" si="314"/>
        <v>2782792000</v>
      </c>
      <c r="I171" s="24">
        <f t="shared" ref="I171" si="315">I172+I180+I181+I182</f>
        <v>2070995769</v>
      </c>
      <c r="J171" s="24">
        <f t="shared" si="314"/>
        <v>706026568</v>
      </c>
      <c r="K171" s="24">
        <f t="shared" ref="K171" si="316">K172+K180+K181+K182</f>
        <v>2777022337</v>
      </c>
      <c r="L171" s="43">
        <f t="shared" ref="L171" si="317">L172+L180+L181+L182</f>
        <v>5769663</v>
      </c>
      <c r="M171" s="46">
        <f t="shared" si="278"/>
        <v>0.99792666394038798</v>
      </c>
      <c r="N171" s="50"/>
      <c r="O171" s="12" t="s">
        <v>90</v>
      </c>
    </row>
    <row r="172" spans="1:15" ht="18.75" x14ac:dyDescent="0.25">
      <c r="A172" s="13" t="str">
        <f t="shared" si="279"/>
        <v>a</v>
      </c>
      <c r="B172" s="3" t="s">
        <v>2</v>
      </c>
      <c r="C172" s="4" t="s">
        <v>3</v>
      </c>
      <c r="D172" s="23">
        <f t="shared" ref="D172:E172" si="318">D173+D174+D175+D176+D177+D178+D179</f>
        <v>165589</v>
      </c>
      <c r="E172" s="23">
        <f t="shared" si="318"/>
        <v>15741</v>
      </c>
      <c r="F172" s="23">
        <f t="shared" ref="F172" si="319">F173+F174+F175+F176+F177+F178+F179</f>
        <v>54968</v>
      </c>
      <c r="G172" s="23">
        <f t="shared" ref="G172:J172" si="320">G173+G174+G175+G176+G177+G178+G179</f>
        <v>2783787000</v>
      </c>
      <c r="H172" s="23">
        <f t="shared" si="320"/>
        <v>2782687000</v>
      </c>
      <c r="I172" s="24">
        <f t="shared" ref="I172" si="321">I173+I174+I175+I176+I177+I178+I179</f>
        <v>2070947239</v>
      </c>
      <c r="J172" s="23">
        <f t="shared" si="320"/>
        <v>705970098</v>
      </c>
      <c r="K172" s="23">
        <f t="shared" ref="K172:L172" si="322">K173+K174+K175+K176+K177+K178+K179</f>
        <v>2776917337</v>
      </c>
      <c r="L172" s="44">
        <f t="shared" si="322"/>
        <v>5769663</v>
      </c>
      <c r="M172" s="45">
        <f t="shared" si="278"/>
        <v>0.99792658570654913</v>
      </c>
      <c r="N172" s="50"/>
      <c r="O172" s="12" t="s">
        <v>90</v>
      </c>
    </row>
    <row r="173" spans="1:15" ht="18.75" hidden="1" x14ac:dyDescent="0.25">
      <c r="A173" s="13" t="str">
        <f t="shared" si="279"/>
        <v>b</v>
      </c>
      <c r="B173" s="5" t="s">
        <v>2</v>
      </c>
      <c r="C173" s="6" t="s">
        <v>4</v>
      </c>
      <c r="D173" s="24">
        <f t="shared" ref="D173:E182" si="323">D185+D197+D209+D389+D449</f>
        <v>0</v>
      </c>
      <c r="E173" s="24">
        <f t="shared" si="323"/>
        <v>0</v>
      </c>
      <c r="F173" s="24">
        <f t="shared" ref="F173" si="324">F185+F197+F209+F389+F449</f>
        <v>0</v>
      </c>
      <c r="G173" s="24">
        <f t="shared" ref="G173:J182" si="325">G185+G197+G209+G389+G449</f>
        <v>0</v>
      </c>
      <c r="H173" s="24">
        <f t="shared" si="325"/>
        <v>0</v>
      </c>
      <c r="I173" s="24">
        <f t="shared" ref="I173" si="326">I185+I197+I209+I389+I449</f>
        <v>0</v>
      </c>
      <c r="J173" s="24">
        <f t="shared" si="325"/>
        <v>0</v>
      </c>
      <c r="K173" s="24">
        <f t="shared" ref="K173:L173" si="327">K185+K197+K209+K389+K449</f>
        <v>0</v>
      </c>
      <c r="L173" s="43">
        <f t="shared" si="327"/>
        <v>0</v>
      </c>
      <c r="M173" s="46" t="e">
        <f t="shared" si="278"/>
        <v>#DIV/0!</v>
      </c>
      <c r="N173" s="17"/>
      <c r="O173" s="12" t="s">
        <v>90</v>
      </c>
    </row>
    <row r="174" spans="1:15" ht="18.75" x14ac:dyDescent="0.25">
      <c r="A174" s="13" t="str">
        <f t="shared" si="279"/>
        <v>a</v>
      </c>
      <c r="B174" s="5" t="s">
        <v>2</v>
      </c>
      <c r="C174" s="6" t="s">
        <v>5</v>
      </c>
      <c r="D174" s="24">
        <f t="shared" si="323"/>
        <v>145980</v>
      </c>
      <c r="E174" s="24">
        <f t="shared" si="323"/>
        <v>11132</v>
      </c>
      <c r="F174" s="24">
        <f t="shared" ref="F174" si="328">F186+F198+F210+F390+F450</f>
        <v>52947</v>
      </c>
      <c r="G174" s="24">
        <f t="shared" si="325"/>
        <v>10226000</v>
      </c>
      <c r="H174" s="24">
        <f t="shared" si="325"/>
        <v>10397400</v>
      </c>
      <c r="I174" s="24">
        <f t="shared" ref="I174" si="329">I186+I198+I210+I390+I450</f>
        <v>6440508</v>
      </c>
      <c r="J174" s="24">
        <f t="shared" si="325"/>
        <v>2981658</v>
      </c>
      <c r="K174" s="24">
        <f t="shared" ref="K174:L174" si="330">K186+K198+K210+K390+K450</f>
        <v>9422166</v>
      </c>
      <c r="L174" s="43">
        <f t="shared" si="330"/>
        <v>975234</v>
      </c>
      <c r="M174" s="46">
        <f t="shared" si="278"/>
        <v>0.90620405101275314</v>
      </c>
      <c r="N174" s="50"/>
      <c r="O174" s="12" t="s">
        <v>90</v>
      </c>
    </row>
    <row r="175" spans="1:15" ht="18.75" hidden="1" x14ac:dyDescent="0.25">
      <c r="A175" s="13" t="str">
        <f t="shared" si="279"/>
        <v>b</v>
      </c>
      <c r="B175" s="5" t="s">
        <v>2</v>
      </c>
      <c r="C175" s="6" t="s">
        <v>6</v>
      </c>
      <c r="D175" s="24">
        <f t="shared" si="323"/>
        <v>0</v>
      </c>
      <c r="E175" s="24">
        <f t="shared" si="323"/>
        <v>0</v>
      </c>
      <c r="F175" s="24">
        <f t="shared" ref="F175" si="331">F187+F199+F211+F391+F451</f>
        <v>0</v>
      </c>
      <c r="G175" s="24">
        <f t="shared" si="325"/>
        <v>0</v>
      </c>
      <c r="H175" s="24">
        <f t="shared" si="325"/>
        <v>0</v>
      </c>
      <c r="I175" s="24">
        <f t="shared" ref="I175" si="332">I187+I199+I211+I391+I451</f>
        <v>0</v>
      </c>
      <c r="J175" s="24">
        <f t="shared" si="325"/>
        <v>0</v>
      </c>
      <c r="K175" s="24">
        <f t="shared" ref="K175:L175" si="333">K187+K199+K211+K391+K451</f>
        <v>0</v>
      </c>
      <c r="L175" s="43">
        <f t="shared" si="333"/>
        <v>0</v>
      </c>
      <c r="M175" s="46" t="e">
        <f t="shared" si="278"/>
        <v>#DIV/0!</v>
      </c>
      <c r="N175" s="17"/>
      <c r="O175" s="12" t="s">
        <v>90</v>
      </c>
    </row>
    <row r="176" spans="1:15" ht="18.75" hidden="1" x14ac:dyDescent="0.25">
      <c r="A176" s="13" t="str">
        <f t="shared" si="279"/>
        <v>b</v>
      </c>
      <c r="B176" s="5" t="s">
        <v>2</v>
      </c>
      <c r="C176" s="7" t="s">
        <v>7</v>
      </c>
      <c r="D176" s="24">
        <f t="shared" si="323"/>
        <v>0</v>
      </c>
      <c r="E176" s="24">
        <f t="shared" si="323"/>
        <v>0</v>
      </c>
      <c r="F176" s="24">
        <f t="shared" ref="F176" si="334">F188+F200+F212+F392+F452</f>
        <v>0</v>
      </c>
      <c r="G176" s="24">
        <f t="shared" si="325"/>
        <v>0</v>
      </c>
      <c r="H176" s="24">
        <f t="shared" si="325"/>
        <v>0</v>
      </c>
      <c r="I176" s="24">
        <f t="shared" ref="I176" si="335">I188+I200+I212+I392+I452</f>
        <v>0</v>
      </c>
      <c r="J176" s="24">
        <f t="shared" si="325"/>
        <v>0</v>
      </c>
      <c r="K176" s="24">
        <f t="shared" ref="K176:L176" si="336">K188+K200+K212+K392+K452</f>
        <v>0</v>
      </c>
      <c r="L176" s="43">
        <f t="shared" si="336"/>
        <v>0</v>
      </c>
      <c r="M176" s="46" t="e">
        <f t="shared" si="278"/>
        <v>#DIV/0!</v>
      </c>
      <c r="N176" s="17"/>
      <c r="O176" s="12" t="s">
        <v>90</v>
      </c>
    </row>
    <row r="177" spans="1:15" ht="18.75" x14ac:dyDescent="0.25">
      <c r="A177" s="13" t="str">
        <f t="shared" si="279"/>
        <v>a</v>
      </c>
      <c r="B177" s="5" t="s">
        <v>2</v>
      </c>
      <c r="C177" s="7" t="s">
        <v>8</v>
      </c>
      <c r="D177" s="24">
        <f t="shared" si="323"/>
        <v>0</v>
      </c>
      <c r="E177" s="24">
        <f t="shared" si="323"/>
        <v>0</v>
      </c>
      <c r="F177" s="24">
        <f t="shared" ref="F177" si="337">F189+F201+F213+F393+F453</f>
        <v>0</v>
      </c>
      <c r="G177" s="24">
        <f t="shared" si="325"/>
        <v>0</v>
      </c>
      <c r="H177" s="24">
        <f t="shared" si="325"/>
        <v>18900</v>
      </c>
      <c r="I177" s="24">
        <f t="shared" ref="I177" si="338">I189+I201+I213+I393+I453</f>
        <v>18803</v>
      </c>
      <c r="J177" s="24">
        <f t="shared" si="325"/>
        <v>0</v>
      </c>
      <c r="K177" s="24">
        <f t="shared" ref="K177:L177" si="339">K189+K201+K213+K393+K453</f>
        <v>18803</v>
      </c>
      <c r="L177" s="43">
        <f t="shared" si="339"/>
        <v>97</v>
      </c>
      <c r="M177" s="46">
        <f t="shared" si="278"/>
        <v>0.9948677248677249</v>
      </c>
      <c r="N177" s="50"/>
      <c r="O177" s="12" t="s">
        <v>90</v>
      </c>
    </row>
    <row r="178" spans="1:15" ht="18.75" x14ac:dyDescent="0.25">
      <c r="A178" s="13" t="str">
        <f t="shared" si="279"/>
        <v>a</v>
      </c>
      <c r="B178" s="5" t="s">
        <v>2</v>
      </c>
      <c r="C178" s="7" t="s">
        <v>9</v>
      </c>
      <c r="D178" s="24">
        <f t="shared" si="323"/>
        <v>4609</v>
      </c>
      <c r="E178" s="24">
        <f t="shared" si="323"/>
        <v>4609</v>
      </c>
      <c r="F178" s="24">
        <f t="shared" ref="F178" si="340">F190+F202+F214+F394+F454</f>
        <v>0</v>
      </c>
      <c r="G178" s="24">
        <f t="shared" si="325"/>
        <v>2767797000</v>
      </c>
      <c r="H178" s="24">
        <f t="shared" si="325"/>
        <v>2766450166</v>
      </c>
      <c r="I178" s="24">
        <f t="shared" ref="I178" si="341">I190+I202+I214+I394+I454</f>
        <v>2059827877</v>
      </c>
      <c r="J178" s="24">
        <f t="shared" si="325"/>
        <v>701956021</v>
      </c>
      <c r="K178" s="24">
        <f t="shared" ref="K178:L178" si="342">K190+K202+K214+K394+K454</f>
        <v>2761783898</v>
      </c>
      <c r="L178" s="43">
        <f t="shared" si="342"/>
        <v>4666268</v>
      </c>
      <c r="M178" s="46">
        <f t="shared" si="278"/>
        <v>0.99831326511594209</v>
      </c>
      <c r="N178" s="50"/>
      <c r="O178" s="12" t="s">
        <v>90</v>
      </c>
    </row>
    <row r="179" spans="1:15" ht="18.75" x14ac:dyDescent="0.25">
      <c r="A179" s="13" t="str">
        <f t="shared" si="279"/>
        <v>a</v>
      </c>
      <c r="B179" s="5" t="s">
        <v>2</v>
      </c>
      <c r="C179" s="7" t="s">
        <v>10</v>
      </c>
      <c r="D179" s="24">
        <f t="shared" si="323"/>
        <v>15000</v>
      </c>
      <c r="E179" s="24">
        <f t="shared" si="323"/>
        <v>0</v>
      </c>
      <c r="F179" s="24">
        <f t="shared" ref="F179" si="343">F191+F203+F215+F395+F455</f>
        <v>2021</v>
      </c>
      <c r="G179" s="24">
        <f t="shared" si="325"/>
        <v>5764000</v>
      </c>
      <c r="H179" s="24">
        <f t="shared" si="325"/>
        <v>5820534</v>
      </c>
      <c r="I179" s="24">
        <f t="shared" ref="I179" si="344">I191+I203+I215+I395+I455</f>
        <v>4660051</v>
      </c>
      <c r="J179" s="24">
        <f t="shared" si="325"/>
        <v>1032419</v>
      </c>
      <c r="K179" s="24">
        <f t="shared" ref="K179:L179" si="345">K191+K203+K215+K395+K455</f>
        <v>5692470</v>
      </c>
      <c r="L179" s="43">
        <f t="shared" si="345"/>
        <v>128064</v>
      </c>
      <c r="M179" s="46">
        <f t="shared" si="278"/>
        <v>0.97799789503849643</v>
      </c>
      <c r="N179" s="51"/>
      <c r="O179" s="12" t="s">
        <v>90</v>
      </c>
    </row>
    <row r="180" spans="1:15" ht="18.75" x14ac:dyDescent="0.25">
      <c r="A180" s="13" t="str">
        <f t="shared" si="279"/>
        <v>a</v>
      </c>
      <c r="B180" s="3" t="s">
        <v>2</v>
      </c>
      <c r="C180" s="4" t="s">
        <v>11</v>
      </c>
      <c r="D180" s="23">
        <f t="shared" si="323"/>
        <v>0</v>
      </c>
      <c r="E180" s="23">
        <f t="shared" si="323"/>
        <v>0</v>
      </c>
      <c r="F180" s="23">
        <f t="shared" ref="F180" si="346">F192+F204+F216+F396+F456</f>
        <v>0</v>
      </c>
      <c r="G180" s="23">
        <f t="shared" si="325"/>
        <v>105000</v>
      </c>
      <c r="H180" s="23">
        <f t="shared" si="325"/>
        <v>105000</v>
      </c>
      <c r="I180" s="24">
        <f t="shared" ref="I180" si="347">I192+I204+I216+I396+I456</f>
        <v>48530</v>
      </c>
      <c r="J180" s="23">
        <f t="shared" si="325"/>
        <v>56470</v>
      </c>
      <c r="K180" s="23">
        <f t="shared" ref="K180:L180" si="348">K192+K204+K216+K396+K456</f>
        <v>105000</v>
      </c>
      <c r="L180" s="44">
        <f t="shared" si="348"/>
        <v>0</v>
      </c>
      <c r="M180" s="45">
        <f t="shared" si="278"/>
        <v>1</v>
      </c>
      <c r="N180" s="50"/>
      <c r="O180" s="12" t="s">
        <v>90</v>
      </c>
    </row>
    <row r="181" spans="1:15" ht="18.75" hidden="1" x14ac:dyDescent="0.25">
      <c r="A181" s="13" t="str">
        <f t="shared" si="279"/>
        <v>b</v>
      </c>
      <c r="B181" s="3" t="s">
        <v>2</v>
      </c>
      <c r="C181" s="4" t="s">
        <v>12</v>
      </c>
      <c r="D181" s="23">
        <f t="shared" si="323"/>
        <v>0</v>
      </c>
      <c r="E181" s="23">
        <f t="shared" si="323"/>
        <v>0</v>
      </c>
      <c r="F181" s="23">
        <f t="shared" ref="F181" si="349">F193+F205+F217+F397+F457</f>
        <v>0</v>
      </c>
      <c r="G181" s="23">
        <f t="shared" si="325"/>
        <v>0</v>
      </c>
      <c r="H181" s="23">
        <f t="shared" si="325"/>
        <v>0</v>
      </c>
      <c r="I181" s="24">
        <f t="shared" ref="I181" si="350">I193+I205+I217+I397+I457</f>
        <v>0</v>
      </c>
      <c r="J181" s="23">
        <f t="shared" si="325"/>
        <v>0</v>
      </c>
      <c r="K181" s="23">
        <f t="shared" ref="K181:L181" si="351">K193+K205+K217+K397+K457</f>
        <v>0</v>
      </c>
      <c r="L181" s="44">
        <f t="shared" si="351"/>
        <v>0</v>
      </c>
      <c r="M181" s="45" t="e">
        <f t="shared" si="278"/>
        <v>#DIV/0!</v>
      </c>
      <c r="N181" s="16"/>
      <c r="O181" s="12" t="s">
        <v>90</v>
      </c>
    </row>
    <row r="182" spans="1:15" ht="18.75" hidden="1" x14ac:dyDescent="0.25">
      <c r="A182" s="13" t="str">
        <f t="shared" si="279"/>
        <v>b</v>
      </c>
      <c r="B182" s="3" t="s">
        <v>2</v>
      </c>
      <c r="C182" s="4" t="s">
        <v>13</v>
      </c>
      <c r="D182" s="23">
        <f t="shared" si="323"/>
        <v>0</v>
      </c>
      <c r="E182" s="23">
        <f t="shared" si="323"/>
        <v>0</v>
      </c>
      <c r="F182" s="23">
        <f t="shared" ref="F182" si="352">F194+F206+F218+F398+F458</f>
        <v>0</v>
      </c>
      <c r="G182" s="23">
        <f t="shared" si="325"/>
        <v>0</v>
      </c>
      <c r="H182" s="23">
        <f t="shared" si="325"/>
        <v>0</v>
      </c>
      <c r="I182" s="24">
        <f t="shared" ref="I182" si="353">I194+I206+I218+I398+I458</f>
        <v>0</v>
      </c>
      <c r="J182" s="23">
        <f t="shared" si="325"/>
        <v>0</v>
      </c>
      <c r="K182" s="23">
        <f t="shared" ref="K182:L182" si="354">K194+K206+K218+K398+K458</f>
        <v>0</v>
      </c>
      <c r="L182" s="44">
        <f t="shared" si="354"/>
        <v>0</v>
      </c>
      <c r="M182" s="45" t="e">
        <f t="shared" si="278"/>
        <v>#DIV/0!</v>
      </c>
      <c r="N182" s="16"/>
      <c r="O182" s="12" t="s">
        <v>90</v>
      </c>
    </row>
    <row r="183" spans="1:15" ht="18.75" x14ac:dyDescent="0.25">
      <c r="A183" s="13" t="str">
        <f t="shared" si="279"/>
        <v>a</v>
      </c>
      <c r="B183" s="18" t="s">
        <v>115</v>
      </c>
      <c r="C183" s="19" t="s">
        <v>23</v>
      </c>
      <c r="D183" s="24">
        <f t="shared" ref="D183" si="355">D184+D192+D193+D194</f>
        <v>0</v>
      </c>
      <c r="E183" s="24"/>
      <c r="F183" s="24"/>
      <c r="G183" s="25">
        <f t="shared" ref="G183:H183" si="356">G184+G192+G193+G194</f>
        <v>1925000000</v>
      </c>
      <c r="H183" s="25">
        <f t="shared" si="356"/>
        <v>1925000000</v>
      </c>
      <c r="I183" s="24">
        <f t="shared" ref="I183" si="357">I184+I192+I193+I194</f>
        <v>1448732869</v>
      </c>
      <c r="J183" s="24">
        <f t="shared" ref="J183" si="358">J184+J192+J193+J194</f>
        <v>491555534</v>
      </c>
      <c r="K183" s="24">
        <f t="shared" ref="K183" si="359">K184+K192+K193+K194</f>
        <v>1940288403</v>
      </c>
      <c r="L183" s="43">
        <f t="shared" ref="L183" si="360">L184+L192+L193+L194</f>
        <v>-15288403</v>
      </c>
      <c r="M183" s="46">
        <f t="shared" si="278"/>
        <v>1.0079420275324675</v>
      </c>
      <c r="N183" s="50"/>
      <c r="O183" s="12" t="s">
        <v>90</v>
      </c>
    </row>
    <row r="184" spans="1:15" ht="18.75" x14ac:dyDescent="0.25">
      <c r="A184" s="13" t="str">
        <f t="shared" si="279"/>
        <v>a</v>
      </c>
      <c r="B184" s="3" t="s">
        <v>2</v>
      </c>
      <c r="C184" s="4" t="s">
        <v>3</v>
      </c>
      <c r="D184" s="23">
        <f t="shared" ref="D184" si="361">D185+D186+D187+D188+D189+D190+D191</f>
        <v>0</v>
      </c>
      <c r="E184" s="23"/>
      <c r="F184" s="23"/>
      <c r="G184" s="23">
        <f t="shared" ref="G184:H184" si="362">G185+G186+G187+G188+G189+G190+G191</f>
        <v>1925000000</v>
      </c>
      <c r="H184" s="23">
        <f t="shared" si="362"/>
        <v>1925000000</v>
      </c>
      <c r="I184" s="24">
        <f t="shared" ref="I184" si="363">I185+I186+I187+I188+I189+I190+I191</f>
        <v>1448732869</v>
      </c>
      <c r="J184" s="23">
        <f t="shared" ref="J184:L184" si="364">J185+J186+J187+J188+J189+J190+J191</f>
        <v>491555534</v>
      </c>
      <c r="K184" s="23">
        <f t="shared" si="364"/>
        <v>1940288403</v>
      </c>
      <c r="L184" s="44">
        <f t="shared" si="364"/>
        <v>-15288403</v>
      </c>
      <c r="M184" s="45">
        <f t="shared" si="278"/>
        <v>1.0079420275324675</v>
      </c>
      <c r="N184" s="50"/>
      <c r="O184" s="12" t="s">
        <v>90</v>
      </c>
    </row>
    <row r="185" spans="1:15" ht="18.75" hidden="1" x14ac:dyDescent="0.25">
      <c r="A185" s="13" t="str">
        <f t="shared" si="279"/>
        <v>b</v>
      </c>
      <c r="B185" s="5" t="s">
        <v>2</v>
      </c>
      <c r="C185" s="6" t="s">
        <v>4</v>
      </c>
      <c r="D185" s="24"/>
      <c r="E185" s="24"/>
      <c r="F185" s="24"/>
      <c r="G185" s="26">
        <v>0</v>
      </c>
      <c r="H185" s="26">
        <v>0</v>
      </c>
      <c r="I185" s="24"/>
      <c r="J185" s="24"/>
      <c r="K185" s="24">
        <f t="shared" ref="K185:K194" si="365">I185+J185</f>
        <v>0</v>
      </c>
      <c r="L185" s="43">
        <f t="shared" ref="L185:L194" si="366">H185-K185</f>
        <v>0</v>
      </c>
      <c r="M185" s="46" t="e">
        <f t="shared" si="278"/>
        <v>#DIV/0!</v>
      </c>
      <c r="N185" s="17"/>
      <c r="O185" s="12" t="s">
        <v>90</v>
      </c>
    </row>
    <row r="186" spans="1:15" ht="18.75" hidden="1" x14ac:dyDescent="0.25">
      <c r="A186" s="13" t="str">
        <f t="shared" si="279"/>
        <v>b</v>
      </c>
      <c r="B186" s="5" t="s">
        <v>2</v>
      </c>
      <c r="C186" s="6" t="s">
        <v>5</v>
      </c>
      <c r="D186" s="24"/>
      <c r="E186" s="24"/>
      <c r="F186" s="24"/>
      <c r="G186" s="26">
        <v>0</v>
      </c>
      <c r="H186" s="26">
        <v>0</v>
      </c>
      <c r="I186" s="24"/>
      <c r="J186" s="24"/>
      <c r="K186" s="24">
        <f t="shared" si="365"/>
        <v>0</v>
      </c>
      <c r="L186" s="43">
        <f t="shared" si="366"/>
        <v>0</v>
      </c>
      <c r="M186" s="46" t="e">
        <f t="shared" si="278"/>
        <v>#DIV/0!</v>
      </c>
      <c r="N186" s="17"/>
      <c r="O186" s="12" t="s">
        <v>90</v>
      </c>
    </row>
    <row r="187" spans="1:15" ht="18.75" hidden="1" x14ac:dyDescent="0.25">
      <c r="A187" s="13" t="str">
        <f t="shared" si="279"/>
        <v>b</v>
      </c>
      <c r="B187" s="5" t="s">
        <v>2</v>
      </c>
      <c r="C187" s="6" t="s">
        <v>6</v>
      </c>
      <c r="D187" s="24"/>
      <c r="E187" s="24"/>
      <c r="F187" s="24"/>
      <c r="G187" s="26">
        <v>0</v>
      </c>
      <c r="H187" s="26">
        <v>0</v>
      </c>
      <c r="I187" s="24"/>
      <c r="J187" s="24"/>
      <c r="K187" s="24">
        <f t="shared" si="365"/>
        <v>0</v>
      </c>
      <c r="L187" s="43">
        <f t="shared" si="366"/>
        <v>0</v>
      </c>
      <c r="M187" s="46" t="e">
        <f t="shared" si="278"/>
        <v>#DIV/0!</v>
      </c>
      <c r="N187" s="17"/>
      <c r="O187" s="12" t="s">
        <v>90</v>
      </c>
    </row>
    <row r="188" spans="1:15" ht="18.75" hidden="1" x14ac:dyDescent="0.25">
      <c r="A188" s="13" t="str">
        <f t="shared" si="279"/>
        <v>b</v>
      </c>
      <c r="B188" s="5" t="s">
        <v>2</v>
      </c>
      <c r="C188" s="7" t="s">
        <v>7</v>
      </c>
      <c r="D188" s="24"/>
      <c r="E188" s="24"/>
      <c r="F188" s="24"/>
      <c r="G188" s="26">
        <v>0</v>
      </c>
      <c r="H188" s="26">
        <v>0</v>
      </c>
      <c r="I188" s="24"/>
      <c r="J188" s="24"/>
      <c r="K188" s="24">
        <f t="shared" si="365"/>
        <v>0</v>
      </c>
      <c r="L188" s="43">
        <f t="shared" si="366"/>
        <v>0</v>
      </c>
      <c r="M188" s="46" t="e">
        <f t="shared" si="278"/>
        <v>#DIV/0!</v>
      </c>
      <c r="N188" s="17"/>
      <c r="O188" s="12" t="s">
        <v>90</v>
      </c>
    </row>
    <row r="189" spans="1:15" ht="18.75" x14ac:dyDescent="0.25">
      <c r="A189" s="13" t="str">
        <f t="shared" si="279"/>
        <v>a</v>
      </c>
      <c r="B189" s="5" t="s">
        <v>2</v>
      </c>
      <c r="C189" s="7" t="s">
        <v>8</v>
      </c>
      <c r="D189" s="24"/>
      <c r="E189" s="24"/>
      <c r="F189" s="24"/>
      <c r="G189" s="26"/>
      <c r="H189" s="26">
        <v>18900</v>
      </c>
      <c r="I189" s="24">
        <v>18803</v>
      </c>
      <c r="J189" s="24"/>
      <c r="K189" s="24">
        <f t="shared" si="365"/>
        <v>18803</v>
      </c>
      <c r="L189" s="43">
        <f t="shared" si="366"/>
        <v>97</v>
      </c>
      <c r="M189" s="46">
        <f t="shared" si="278"/>
        <v>0.9948677248677249</v>
      </c>
      <c r="N189" s="50"/>
      <c r="O189" s="12" t="s">
        <v>90</v>
      </c>
    </row>
    <row r="190" spans="1:15" ht="18.75" x14ac:dyDescent="0.25">
      <c r="A190" s="13" t="str">
        <f t="shared" si="279"/>
        <v>a</v>
      </c>
      <c r="B190" s="5" t="s">
        <v>2</v>
      </c>
      <c r="C190" s="7" t="s">
        <v>9</v>
      </c>
      <c r="D190" s="24"/>
      <c r="E190" s="24"/>
      <c r="F190" s="24"/>
      <c r="G190" s="26">
        <v>1925000000</v>
      </c>
      <c r="H190" s="26">
        <f>1924598552-56010</f>
        <v>1924542542</v>
      </c>
      <c r="I190" s="24">
        <v>1448377189</v>
      </c>
      <c r="J190" s="24">
        <v>491555534</v>
      </c>
      <c r="K190" s="24">
        <f t="shared" si="365"/>
        <v>1939932723</v>
      </c>
      <c r="L190" s="43">
        <f t="shared" si="366"/>
        <v>-15390181</v>
      </c>
      <c r="M190" s="46">
        <f t="shared" si="278"/>
        <v>1.0079967995843866</v>
      </c>
      <c r="N190" s="50"/>
      <c r="O190" s="12" t="s">
        <v>90</v>
      </c>
    </row>
    <row r="191" spans="1:15" ht="18.75" x14ac:dyDescent="0.25">
      <c r="A191" s="13" t="str">
        <f t="shared" si="279"/>
        <v>a</v>
      </c>
      <c r="B191" s="5" t="s">
        <v>2</v>
      </c>
      <c r="C191" s="7" t="s">
        <v>10</v>
      </c>
      <c r="D191" s="24"/>
      <c r="E191" s="24"/>
      <c r="F191" s="24"/>
      <c r="G191" s="26"/>
      <c r="H191" s="26">
        <f>338558+100000</f>
        <v>438558</v>
      </c>
      <c r="I191" s="24">
        <v>336877</v>
      </c>
      <c r="J191" s="24"/>
      <c r="K191" s="24">
        <f t="shared" si="365"/>
        <v>336877</v>
      </c>
      <c r="L191" s="43">
        <f t="shared" si="366"/>
        <v>101681</v>
      </c>
      <c r="M191" s="46">
        <f t="shared" si="278"/>
        <v>0.76814697257831344</v>
      </c>
      <c r="N191" s="51"/>
      <c r="O191" s="12" t="s">
        <v>90</v>
      </c>
    </row>
    <row r="192" spans="1:15" ht="18.75" hidden="1" x14ac:dyDescent="0.25">
      <c r="A192" s="13" t="str">
        <f t="shared" si="279"/>
        <v>b</v>
      </c>
      <c r="B192" s="5" t="s">
        <v>2</v>
      </c>
      <c r="C192" s="4" t="s">
        <v>11</v>
      </c>
      <c r="D192" s="23"/>
      <c r="E192" s="23"/>
      <c r="F192" s="23"/>
      <c r="G192" s="23">
        <v>0</v>
      </c>
      <c r="H192" s="23">
        <v>0</v>
      </c>
      <c r="I192" s="24"/>
      <c r="J192" s="23"/>
      <c r="K192" s="23">
        <f t="shared" si="365"/>
        <v>0</v>
      </c>
      <c r="L192" s="44">
        <f t="shared" si="366"/>
        <v>0</v>
      </c>
      <c r="M192" s="45" t="e">
        <f t="shared" si="278"/>
        <v>#DIV/0!</v>
      </c>
      <c r="N192" s="16"/>
      <c r="O192" s="12" t="s">
        <v>90</v>
      </c>
    </row>
    <row r="193" spans="1:15" ht="18.75" hidden="1" x14ac:dyDescent="0.25">
      <c r="A193" s="13" t="str">
        <f t="shared" si="279"/>
        <v>b</v>
      </c>
      <c r="B193" s="5" t="s">
        <v>2</v>
      </c>
      <c r="C193" s="4" t="s">
        <v>12</v>
      </c>
      <c r="D193" s="23"/>
      <c r="E193" s="23"/>
      <c r="F193" s="23"/>
      <c r="G193" s="23">
        <v>0</v>
      </c>
      <c r="H193" s="23">
        <v>0</v>
      </c>
      <c r="I193" s="24"/>
      <c r="J193" s="23"/>
      <c r="K193" s="23">
        <f t="shared" si="365"/>
        <v>0</v>
      </c>
      <c r="L193" s="44">
        <f t="shared" si="366"/>
        <v>0</v>
      </c>
      <c r="M193" s="45" t="e">
        <f t="shared" si="278"/>
        <v>#DIV/0!</v>
      </c>
      <c r="N193" s="16"/>
      <c r="O193" s="12" t="s">
        <v>90</v>
      </c>
    </row>
    <row r="194" spans="1:15" ht="18.75" hidden="1" x14ac:dyDescent="0.25">
      <c r="A194" s="13" t="str">
        <f t="shared" si="279"/>
        <v>b</v>
      </c>
      <c r="B194" s="5" t="s">
        <v>2</v>
      </c>
      <c r="C194" s="4" t="s">
        <v>13</v>
      </c>
      <c r="D194" s="23"/>
      <c r="E194" s="23"/>
      <c r="F194" s="23"/>
      <c r="G194" s="23">
        <v>0</v>
      </c>
      <c r="H194" s="23">
        <v>0</v>
      </c>
      <c r="I194" s="24"/>
      <c r="J194" s="23"/>
      <c r="K194" s="23">
        <f t="shared" si="365"/>
        <v>0</v>
      </c>
      <c r="L194" s="44">
        <f t="shared" si="366"/>
        <v>0</v>
      </c>
      <c r="M194" s="45" t="e">
        <f t="shared" si="278"/>
        <v>#DIV/0!</v>
      </c>
      <c r="N194" s="16"/>
      <c r="O194" s="12" t="s">
        <v>90</v>
      </c>
    </row>
    <row r="195" spans="1:15" ht="36" x14ac:dyDescent="0.25">
      <c r="A195" s="13" t="str">
        <f t="shared" si="279"/>
        <v>a</v>
      </c>
      <c r="B195" s="18" t="s">
        <v>116</v>
      </c>
      <c r="C195" s="19" t="s">
        <v>24</v>
      </c>
      <c r="D195" s="24">
        <f t="shared" ref="D195:F195" si="367">D196+D204+D205+D206</f>
        <v>0</v>
      </c>
      <c r="E195" s="24">
        <f t="shared" si="367"/>
        <v>0</v>
      </c>
      <c r="F195" s="24">
        <f t="shared" si="367"/>
        <v>0</v>
      </c>
      <c r="G195" s="25">
        <f t="shared" ref="G195:H195" si="368">G196+G204+G205+G206</f>
        <v>770002000</v>
      </c>
      <c r="H195" s="25">
        <f t="shared" si="368"/>
        <v>768902000</v>
      </c>
      <c r="I195" s="24">
        <f t="shared" ref="I195" si="369">I196+I204+I205+I206</f>
        <v>555951866</v>
      </c>
      <c r="J195" s="24">
        <f t="shared" ref="J195" si="370">J196+J204+J205+J206</f>
        <v>188769762</v>
      </c>
      <c r="K195" s="24">
        <f t="shared" ref="K195" si="371">K196+K204+K205+K206</f>
        <v>744721628</v>
      </c>
      <c r="L195" s="43">
        <f t="shared" ref="L195" si="372">L196+L204+L205+L206</f>
        <v>24180372</v>
      </c>
      <c r="M195" s="46">
        <f t="shared" ref="M195:M258" si="373">K195/H195</f>
        <v>0.96855207555709311</v>
      </c>
      <c r="N195" s="50"/>
      <c r="O195" s="12" t="s">
        <v>90</v>
      </c>
    </row>
    <row r="196" spans="1:15" ht="18.75" x14ac:dyDescent="0.25">
      <c r="A196" s="13" t="str">
        <f t="shared" ref="A196:A259" si="374">IF((D196+I196+G196+H196+J196+K196)&gt;0,"a","b")</f>
        <v>a</v>
      </c>
      <c r="B196" s="3" t="s">
        <v>2</v>
      </c>
      <c r="C196" s="4" t="s">
        <v>3</v>
      </c>
      <c r="D196" s="23">
        <f t="shared" ref="D196:F196" si="375">D197+D198+D199+D200+D201+D202+D203</f>
        <v>0</v>
      </c>
      <c r="E196" s="23">
        <f t="shared" si="375"/>
        <v>0</v>
      </c>
      <c r="F196" s="23">
        <f t="shared" si="375"/>
        <v>0</v>
      </c>
      <c r="G196" s="23">
        <f t="shared" ref="G196:H196" si="376">G197+G198+G199+G200+G201+G202+G203</f>
        <v>770002000</v>
      </c>
      <c r="H196" s="23">
        <f t="shared" si="376"/>
        <v>768902000</v>
      </c>
      <c r="I196" s="24">
        <f t="shared" ref="I196" si="377">I197+I198+I199+I200+I201+I202+I203</f>
        <v>555951866</v>
      </c>
      <c r="J196" s="23">
        <f t="shared" ref="J196:L196" si="378">J197+J198+J199+J200+J201+J202+J203</f>
        <v>188769762</v>
      </c>
      <c r="K196" s="23">
        <f t="shared" si="378"/>
        <v>744721628</v>
      </c>
      <c r="L196" s="44">
        <f t="shared" si="378"/>
        <v>24180372</v>
      </c>
      <c r="M196" s="45">
        <f t="shared" si="373"/>
        <v>0.96855207555709311</v>
      </c>
      <c r="N196" s="50"/>
      <c r="O196" s="12" t="s">
        <v>90</v>
      </c>
    </row>
    <row r="197" spans="1:15" ht="18.75" hidden="1" x14ac:dyDescent="0.25">
      <c r="A197" s="13" t="str">
        <f t="shared" si="374"/>
        <v>b</v>
      </c>
      <c r="B197" s="5" t="s">
        <v>2</v>
      </c>
      <c r="C197" s="6" t="s">
        <v>4</v>
      </c>
      <c r="D197" s="24"/>
      <c r="E197" s="24"/>
      <c r="F197" s="24"/>
      <c r="G197" s="26">
        <v>0</v>
      </c>
      <c r="H197" s="26">
        <v>0</v>
      </c>
      <c r="I197" s="24"/>
      <c r="J197" s="24"/>
      <c r="K197" s="24">
        <f t="shared" ref="K197:K206" si="379">I197+J197</f>
        <v>0</v>
      </c>
      <c r="L197" s="43">
        <f t="shared" ref="L197:L206" si="380">H197-K197</f>
        <v>0</v>
      </c>
      <c r="M197" s="46" t="e">
        <f t="shared" si="373"/>
        <v>#DIV/0!</v>
      </c>
      <c r="N197" s="17"/>
      <c r="O197" s="12" t="s">
        <v>90</v>
      </c>
    </row>
    <row r="198" spans="1:15" ht="18.75" x14ac:dyDescent="0.25">
      <c r="A198" s="13" t="str">
        <f t="shared" si="374"/>
        <v>a</v>
      </c>
      <c r="B198" s="5" t="s">
        <v>2</v>
      </c>
      <c r="C198" s="6" t="s">
        <v>5</v>
      </c>
      <c r="D198" s="24"/>
      <c r="E198" s="24"/>
      <c r="F198" s="24"/>
      <c r="G198" s="26">
        <v>3000000</v>
      </c>
      <c r="H198" s="26">
        <v>3000000</v>
      </c>
      <c r="I198" s="24">
        <v>1637567</v>
      </c>
      <c r="J198" s="24">
        <v>700000</v>
      </c>
      <c r="K198" s="24">
        <f t="shared" si="379"/>
        <v>2337567</v>
      </c>
      <c r="L198" s="43">
        <f t="shared" si="380"/>
        <v>662433</v>
      </c>
      <c r="M198" s="46">
        <f t="shared" si="373"/>
        <v>0.77918900000000002</v>
      </c>
      <c r="N198" s="50"/>
      <c r="O198" s="12" t="s">
        <v>90</v>
      </c>
    </row>
    <row r="199" spans="1:15" ht="18.75" hidden="1" x14ac:dyDescent="0.25">
      <c r="A199" s="13" t="str">
        <f t="shared" si="374"/>
        <v>b</v>
      </c>
      <c r="B199" s="5" t="s">
        <v>2</v>
      </c>
      <c r="C199" s="6" t="s">
        <v>6</v>
      </c>
      <c r="D199" s="24"/>
      <c r="E199" s="24"/>
      <c r="F199" s="24"/>
      <c r="G199" s="26">
        <v>0</v>
      </c>
      <c r="H199" s="26">
        <v>0</v>
      </c>
      <c r="I199" s="24"/>
      <c r="J199" s="24"/>
      <c r="K199" s="24">
        <f t="shared" si="379"/>
        <v>0</v>
      </c>
      <c r="L199" s="43">
        <f t="shared" si="380"/>
        <v>0</v>
      </c>
      <c r="M199" s="46" t="e">
        <f t="shared" si="373"/>
        <v>#DIV/0!</v>
      </c>
      <c r="N199" s="17"/>
      <c r="O199" s="12" t="s">
        <v>90</v>
      </c>
    </row>
    <row r="200" spans="1:15" ht="18.75" hidden="1" x14ac:dyDescent="0.25">
      <c r="A200" s="13" t="str">
        <f t="shared" si="374"/>
        <v>b</v>
      </c>
      <c r="B200" s="5" t="s">
        <v>2</v>
      </c>
      <c r="C200" s="7" t="s">
        <v>7</v>
      </c>
      <c r="D200" s="24"/>
      <c r="E200" s="24"/>
      <c r="F200" s="24"/>
      <c r="G200" s="26">
        <v>0</v>
      </c>
      <c r="H200" s="26">
        <v>0</v>
      </c>
      <c r="I200" s="24"/>
      <c r="J200" s="24"/>
      <c r="K200" s="24">
        <f t="shared" si="379"/>
        <v>0</v>
      </c>
      <c r="L200" s="43">
        <f t="shared" si="380"/>
        <v>0</v>
      </c>
      <c r="M200" s="46" t="e">
        <f t="shared" si="373"/>
        <v>#DIV/0!</v>
      </c>
      <c r="N200" s="17"/>
      <c r="O200" s="12" t="s">
        <v>90</v>
      </c>
    </row>
    <row r="201" spans="1:15" ht="18.75" hidden="1" x14ac:dyDescent="0.25">
      <c r="A201" s="13" t="str">
        <f t="shared" si="374"/>
        <v>b</v>
      </c>
      <c r="B201" s="5" t="s">
        <v>2</v>
      </c>
      <c r="C201" s="7" t="s">
        <v>8</v>
      </c>
      <c r="D201" s="24"/>
      <c r="E201" s="24"/>
      <c r="F201" s="24"/>
      <c r="G201" s="26">
        <v>0</v>
      </c>
      <c r="H201" s="26">
        <v>0</v>
      </c>
      <c r="I201" s="24"/>
      <c r="J201" s="24"/>
      <c r="K201" s="24">
        <f t="shared" si="379"/>
        <v>0</v>
      </c>
      <c r="L201" s="43">
        <f t="shared" si="380"/>
        <v>0</v>
      </c>
      <c r="M201" s="46" t="e">
        <f t="shared" si="373"/>
        <v>#DIV/0!</v>
      </c>
      <c r="N201" s="17"/>
      <c r="O201" s="12" t="s">
        <v>90</v>
      </c>
    </row>
    <row r="202" spans="1:15" ht="18.75" x14ac:dyDescent="0.25">
      <c r="A202" s="13" t="str">
        <f t="shared" si="374"/>
        <v>a</v>
      </c>
      <c r="B202" s="5" t="s">
        <v>2</v>
      </c>
      <c r="C202" s="7" t="s">
        <v>9</v>
      </c>
      <c r="D202" s="24"/>
      <c r="E202" s="24"/>
      <c r="F202" s="24"/>
      <c r="G202" s="26">
        <v>767002000</v>
      </c>
      <c r="H202" s="26">
        <v>765847924</v>
      </c>
      <c r="I202" s="24">
        <v>554266679</v>
      </c>
      <c r="J202" s="24">
        <v>188069762</v>
      </c>
      <c r="K202" s="24">
        <f t="shared" si="379"/>
        <v>742336441</v>
      </c>
      <c r="L202" s="43">
        <f t="shared" si="380"/>
        <v>23511483</v>
      </c>
      <c r="M202" s="46">
        <f t="shared" si="373"/>
        <v>0.96930006302400062</v>
      </c>
      <c r="N202" s="50"/>
      <c r="O202" s="12" t="s">
        <v>90</v>
      </c>
    </row>
    <row r="203" spans="1:15" ht="18.75" x14ac:dyDescent="0.25">
      <c r="A203" s="13" t="str">
        <f t="shared" si="374"/>
        <v>a</v>
      </c>
      <c r="B203" s="5" t="s">
        <v>2</v>
      </c>
      <c r="C203" s="7" t="s">
        <v>10</v>
      </c>
      <c r="D203" s="24"/>
      <c r="E203" s="24"/>
      <c r="F203" s="24"/>
      <c r="G203" s="26"/>
      <c r="H203" s="26">
        <v>54076</v>
      </c>
      <c r="I203" s="24">
        <v>47620</v>
      </c>
      <c r="J203" s="24"/>
      <c r="K203" s="24">
        <f t="shared" si="379"/>
        <v>47620</v>
      </c>
      <c r="L203" s="43">
        <f t="shared" si="380"/>
        <v>6456</v>
      </c>
      <c r="M203" s="46">
        <f t="shared" si="373"/>
        <v>0.88061247133663734</v>
      </c>
      <c r="N203" s="51"/>
      <c r="O203" s="12" t="s">
        <v>90</v>
      </c>
    </row>
    <row r="204" spans="1:15" ht="18.75" hidden="1" x14ac:dyDescent="0.25">
      <c r="A204" s="13" t="str">
        <f t="shared" si="374"/>
        <v>b</v>
      </c>
      <c r="B204" s="5" t="s">
        <v>2</v>
      </c>
      <c r="C204" s="4" t="s">
        <v>11</v>
      </c>
      <c r="D204" s="23"/>
      <c r="E204" s="23"/>
      <c r="F204" s="23"/>
      <c r="G204" s="23">
        <v>0</v>
      </c>
      <c r="H204" s="23">
        <v>0</v>
      </c>
      <c r="I204" s="24"/>
      <c r="J204" s="23"/>
      <c r="K204" s="23">
        <f t="shared" si="379"/>
        <v>0</v>
      </c>
      <c r="L204" s="44">
        <f t="shared" si="380"/>
        <v>0</v>
      </c>
      <c r="M204" s="45" t="e">
        <f t="shared" si="373"/>
        <v>#DIV/0!</v>
      </c>
      <c r="N204" s="16"/>
      <c r="O204" s="12" t="s">
        <v>90</v>
      </c>
    </row>
    <row r="205" spans="1:15" ht="18.75" hidden="1" x14ac:dyDescent="0.25">
      <c r="A205" s="13" t="str">
        <f t="shared" si="374"/>
        <v>b</v>
      </c>
      <c r="B205" s="5" t="s">
        <v>2</v>
      </c>
      <c r="C205" s="4" t="s">
        <v>12</v>
      </c>
      <c r="D205" s="23"/>
      <c r="E205" s="23"/>
      <c r="F205" s="23"/>
      <c r="G205" s="23">
        <v>0</v>
      </c>
      <c r="H205" s="23">
        <v>0</v>
      </c>
      <c r="I205" s="24"/>
      <c r="J205" s="23"/>
      <c r="K205" s="23">
        <f t="shared" si="379"/>
        <v>0</v>
      </c>
      <c r="L205" s="44">
        <f t="shared" si="380"/>
        <v>0</v>
      </c>
      <c r="M205" s="45" t="e">
        <f t="shared" si="373"/>
        <v>#DIV/0!</v>
      </c>
      <c r="N205" s="16"/>
      <c r="O205" s="12" t="s">
        <v>90</v>
      </c>
    </row>
    <row r="206" spans="1:15" ht="18.75" hidden="1" x14ac:dyDescent="0.25">
      <c r="A206" s="13" t="str">
        <f t="shared" si="374"/>
        <v>b</v>
      </c>
      <c r="B206" s="5"/>
      <c r="C206" s="4" t="s">
        <v>13</v>
      </c>
      <c r="D206" s="23"/>
      <c r="E206" s="23"/>
      <c r="F206" s="23"/>
      <c r="G206" s="23">
        <v>0</v>
      </c>
      <c r="H206" s="23">
        <v>0</v>
      </c>
      <c r="I206" s="24"/>
      <c r="J206" s="23"/>
      <c r="K206" s="23">
        <f t="shared" si="379"/>
        <v>0</v>
      </c>
      <c r="L206" s="44">
        <f t="shared" si="380"/>
        <v>0</v>
      </c>
      <c r="M206" s="45" t="e">
        <f t="shared" si="373"/>
        <v>#DIV/0!</v>
      </c>
      <c r="N206" s="16"/>
      <c r="O206" s="12" t="s">
        <v>90</v>
      </c>
    </row>
    <row r="207" spans="1:15" ht="36" x14ac:dyDescent="0.25">
      <c r="A207" s="13" t="str">
        <f t="shared" si="374"/>
        <v>a</v>
      </c>
      <c r="B207" s="18" t="s">
        <v>117</v>
      </c>
      <c r="C207" s="19" t="s">
        <v>25</v>
      </c>
      <c r="D207" s="24">
        <f t="shared" ref="D207" si="381">D208+D216+D217+D218</f>
        <v>19609</v>
      </c>
      <c r="E207" s="24">
        <f t="shared" ref="E207:F207" si="382">E208+E216+E217+E218</f>
        <v>4609</v>
      </c>
      <c r="F207" s="24">
        <f t="shared" si="382"/>
        <v>19992</v>
      </c>
      <c r="G207" s="24">
        <f t="shared" ref="G207:J207" si="383">G208+G216+G217+G218</f>
        <v>35890000</v>
      </c>
      <c r="H207" s="24">
        <f t="shared" si="383"/>
        <v>35890000</v>
      </c>
      <c r="I207" s="24">
        <f t="shared" ref="I207" si="384">I208+I216+I217+I218</f>
        <v>23463222</v>
      </c>
      <c r="J207" s="24">
        <f t="shared" si="383"/>
        <v>9042347</v>
      </c>
      <c r="K207" s="24">
        <f t="shared" ref="K207" si="385">K208+K216+K217+K218</f>
        <v>32505569</v>
      </c>
      <c r="L207" s="43">
        <f t="shared" ref="L207" si="386">L208+L216+L217+L218</f>
        <v>3384431</v>
      </c>
      <c r="M207" s="46">
        <f t="shared" si="373"/>
        <v>0.90569988854834216</v>
      </c>
      <c r="N207" s="50"/>
      <c r="O207" s="12" t="s">
        <v>90</v>
      </c>
    </row>
    <row r="208" spans="1:15" ht="18.75" x14ac:dyDescent="0.25">
      <c r="A208" s="13" t="str">
        <f t="shared" si="374"/>
        <v>a</v>
      </c>
      <c r="B208" s="3" t="s">
        <v>2</v>
      </c>
      <c r="C208" s="4" t="s">
        <v>3</v>
      </c>
      <c r="D208" s="23">
        <f t="shared" ref="D208:E208" si="387">D209+D210+D211+D212+D213+D214+D215</f>
        <v>19609</v>
      </c>
      <c r="E208" s="23">
        <f t="shared" si="387"/>
        <v>4609</v>
      </c>
      <c r="F208" s="23">
        <f t="shared" ref="F208" si="388">F209+F210+F211+F212+F213+F214+F215</f>
        <v>19992</v>
      </c>
      <c r="G208" s="23">
        <f t="shared" ref="G208:J208" si="389">G209+G210+G211+G212+G213+G214+G215</f>
        <v>35890000</v>
      </c>
      <c r="H208" s="23">
        <f t="shared" si="389"/>
        <v>35890000</v>
      </c>
      <c r="I208" s="24">
        <f t="shared" ref="I208" si="390">I209+I210+I211+I212+I213+I214+I215</f>
        <v>23463222</v>
      </c>
      <c r="J208" s="23">
        <f t="shared" si="389"/>
        <v>9042347</v>
      </c>
      <c r="K208" s="23">
        <f t="shared" ref="K208:L208" si="391">K209+K210+K211+K212+K213+K214+K215</f>
        <v>32505569</v>
      </c>
      <c r="L208" s="44">
        <f t="shared" si="391"/>
        <v>3384431</v>
      </c>
      <c r="M208" s="45">
        <f t="shared" si="373"/>
        <v>0.90569988854834216</v>
      </c>
      <c r="N208" s="50"/>
      <c r="O208" s="12" t="s">
        <v>90</v>
      </c>
    </row>
    <row r="209" spans="1:19" ht="18.75" hidden="1" x14ac:dyDescent="0.25">
      <c r="A209" s="13" t="str">
        <f t="shared" si="374"/>
        <v>b</v>
      </c>
      <c r="B209" s="5" t="s">
        <v>2</v>
      </c>
      <c r="C209" s="6" t="s">
        <v>4</v>
      </c>
      <c r="D209" s="24">
        <f t="shared" ref="D209:D218" si="392">D221+D233+D245+D257+D269+D281+D293+D305+D317+D329+D341+D353+D365+D377</f>
        <v>0</v>
      </c>
      <c r="E209" s="24">
        <f t="shared" ref="E209:F209" si="393">E221+E233+E245+E257+E269+E281+E293+E305+E317+E329+E341+E353+E365+E377</f>
        <v>0</v>
      </c>
      <c r="F209" s="24">
        <f t="shared" si="393"/>
        <v>0</v>
      </c>
      <c r="G209" s="24">
        <f t="shared" ref="G209:G218" si="394">G221+G233+G245+G257+G269+G281+G293+G305+G317+G329+G341+G353+G365+G377</f>
        <v>0</v>
      </c>
      <c r="H209" s="24">
        <f t="shared" ref="H209:J209" si="395">H221+H233+H245+H257+H269+H281+H293+H305+H317+H329+H341+H353+H365+H377</f>
        <v>0</v>
      </c>
      <c r="I209" s="24">
        <f t="shared" ref="I209" si="396">I221+I233+I245+I257+I269+I281+I293+I305+I317+I329+I341+I353+I365+I377</f>
        <v>0</v>
      </c>
      <c r="J209" s="24">
        <f t="shared" si="395"/>
        <v>0</v>
      </c>
      <c r="K209" s="24">
        <f t="shared" ref="K209:L209" si="397">K221+K233+K245+K257+K269+K281+K293+K305+K317+K329+K341+K353+K365+K377</f>
        <v>0</v>
      </c>
      <c r="L209" s="43">
        <f t="shared" si="397"/>
        <v>0</v>
      </c>
      <c r="M209" s="46" t="e">
        <f t="shared" si="373"/>
        <v>#DIV/0!</v>
      </c>
      <c r="N209" s="17"/>
      <c r="O209" s="12" t="s">
        <v>90</v>
      </c>
    </row>
    <row r="210" spans="1:19" ht="18.75" x14ac:dyDescent="0.25">
      <c r="A210" s="13" t="str">
        <f t="shared" si="374"/>
        <v>a</v>
      </c>
      <c r="B210" s="5" t="s">
        <v>2</v>
      </c>
      <c r="C210" s="6" t="s">
        <v>5</v>
      </c>
      <c r="D210" s="24">
        <f t="shared" si="392"/>
        <v>0</v>
      </c>
      <c r="E210" s="24">
        <f t="shared" ref="E210:F210" si="398">E222+E234+E246+E258+E270+E282+E294+E306+E318+E330+E342+E354+E366+E378</f>
        <v>0</v>
      </c>
      <c r="F210" s="24">
        <f t="shared" si="398"/>
        <v>19992</v>
      </c>
      <c r="G210" s="24">
        <f t="shared" si="394"/>
        <v>910000</v>
      </c>
      <c r="H210" s="24">
        <f t="shared" ref="H210:J210" si="399">H222+H234+H246+H258+H270+H282+H294+H306+H318+H330+H342+H354+H366+H378</f>
        <v>1093400</v>
      </c>
      <c r="I210" s="24">
        <f t="shared" ref="I210" si="400">I222+I234+I246+I258+I270+I282+I294+I306+I318+I330+I342+I354+I366+I378</f>
        <v>600860</v>
      </c>
      <c r="J210" s="24">
        <f t="shared" si="399"/>
        <v>212693</v>
      </c>
      <c r="K210" s="24">
        <f t="shared" ref="K210:L210" si="401">K222+K234+K246+K258+K270+K282+K294+K306+K318+K330+K342+K354+K366+K378</f>
        <v>813553</v>
      </c>
      <c r="L210" s="43">
        <f t="shared" si="401"/>
        <v>279847</v>
      </c>
      <c r="M210" s="46">
        <f t="shared" si="373"/>
        <v>0.74405798426925185</v>
      </c>
      <c r="N210" s="50"/>
      <c r="O210" s="12" t="s">
        <v>90</v>
      </c>
    </row>
    <row r="211" spans="1:19" ht="18.75" hidden="1" x14ac:dyDescent="0.25">
      <c r="A211" s="13" t="str">
        <f t="shared" si="374"/>
        <v>b</v>
      </c>
      <c r="B211" s="5" t="s">
        <v>2</v>
      </c>
      <c r="C211" s="6" t="s">
        <v>6</v>
      </c>
      <c r="D211" s="24">
        <f t="shared" si="392"/>
        <v>0</v>
      </c>
      <c r="E211" s="24">
        <f t="shared" ref="E211:F211" si="402">E223+E235+E247+E259+E271+E283+E295+E307+E319+E331+E343+E355+E367+E379</f>
        <v>0</v>
      </c>
      <c r="F211" s="24">
        <f t="shared" si="402"/>
        <v>0</v>
      </c>
      <c r="G211" s="24">
        <f t="shared" si="394"/>
        <v>0</v>
      </c>
      <c r="H211" s="24">
        <f t="shared" ref="H211:J211" si="403">H223+H235+H247+H259+H271+H283+H295+H307+H319+H331+H343+H355+H367+H379</f>
        <v>0</v>
      </c>
      <c r="I211" s="24">
        <f t="shared" ref="I211" si="404">I223+I235+I247+I259+I271+I283+I295+I307+I319+I331+I343+I355+I367+I379</f>
        <v>0</v>
      </c>
      <c r="J211" s="24">
        <f t="shared" si="403"/>
        <v>0</v>
      </c>
      <c r="K211" s="24">
        <f t="shared" ref="K211:L211" si="405">K223+K235+K247+K259+K271+K283+K295+K307+K319+K331+K343+K355+K367+K379</f>
        <v>0</v>
      </c>
      <c r="L211" s="43">
        <f t="shared" si="405"/>
        <v>0</v>
      </c>
      <c r="M211" s="46" t="e">
        <f t="shared" si="373"/>
        <v>#DIV/0!</v>
      </c>
      <c r="N211" s="17"/>
      <c r="O211" s="12" t="s">
        <v>90</v>
      </c>
    </row>
    <row r="212" spans="1:19" ht="18.75" hidden="1" x14ac:dyDescent="0.25">
      <c r="A212" s="13" t="str">
        <f t="shared" si="374"/>
        <v>b</v>
      </c>
      <c r="B212" s="5" t="s">
        <v>2</v>
      </c>
      <c r="C212" s="7" t="s">
        <v>7</v>
      </c>
      <c r="D212" s="24">
        <f t="shared" si="392"/>
        <v>0</v>
      </c>
      <c r="E212" s="24">
        <f t="shared" ref="E212:F212" si="406">E224+E236+E248+E260+E272+E284+E296+E308+E320+E332+E344+E356+E368+E380</f>
        <v>0</v>
      </c>
      <c r="F212" s="24">
        <f t="shared" si="406"/>
        <v>0</v>
      </c>
      <c r="G212" s="24">
        <f t="shared" si="394"/>
        <v>0</v>
      </c>
      <c r="H212" s="24">
        <f t="shared" ref="H212:J212" si="407">H224+H236+H248+H260+H272+H284+H296+H308+H320+H332+H344+H356+H368+H380</f>
        <v>0</v>
      </c>
      <c r="I212" s="24">
        <f t="shared" ref="I212" si="408">I224+I236+I248+I260+I272+I284+I296+I308+I320+I332+I344+I356+I368+I380</f>
        <v>0</v>
      </c>
      <c r="J212" s="24">
        <f t="shared" si="407"/>
        <v>0</v>
      </c>
      <c r="K212" s="24">
        <f t="shared" ref="K212:L212" si="409">K224+K236+K248+K260+K272+K284+K296+K308+K320+K332+K344+K356+K368+K380</f>
        <v>0</v>
      </c>
      <c r="L212" s="43">
        <f t="shared" si="409"/>
        <v>0</v>
      </c>
      <c r="M212" s="46" t="e">
        <f t="shared" si="373"/>
        <v>#DIV/0!</v>
      </c>
      <c r="N212" s="17"/>
      <c r="O212" s="12" t="s">
        <v>90</v>
      </c>
    </row>
    <row r="213" spans="1:19" ht="18.75" hidden="1" x14ac:dyDescent="0.25">
      <c r="A213" s="13" t="str">
        <f t="shared" si="374"/>
        <v>b</v>
      </c>
      <c r="B213" s="5" t="s">
        <v>2</v>
      </c>
      <c r="C213" s="7" t="s">
        <v>8</v>
      </c>
      <c r="D213" s="24">
        <f t="shared" si="392"/>
        <v>0</v>
      </c>
      <c r="E213" s="24">
        <f t="shared" ref="E213:F213" si="410">E225+E237+E249+E261+E273+E285+E297+E309+E321+E333+E345+E357+E369+E381</f>
        <v>0</v>
      </c>
      <c r="F213" s="24">
        <f t="shared" si="410"/>
        <v>0</v>
      </c>
      <c r="G213" s="24">
        <f t="shared" si="394"/>
        <v>0</v>
      </c>
      <c r="H213" s="24">
        <f t="shared" ref="H213:J213" si="411">H225+H237+H249+H261+H273+H285+H297+H309+H321+H333+H345+H357+H369+H381</f>
        <v>0</v>
      </c>
      <c r="I213" s="24">
        <f t="shared" ref="I213" si="412">I225+I237+I249+I261+I273+I285+I297+I309+I321+I333+I345+I357+I369+I381</f>
        <v>0</v>
      </c>
      <c r="J213" s="24">
        <f t="shared" si="411"/>
        <v>0</v>
      </c>
      <c r="K213" s="24">
        <f t="shared" ref="K213:L213" si="413">K225+K237+K249+K261+K273+K285+K297+K309+K321+K333+K345+K357+K369+K381</f>
        <v>0</v>
      </c>
      <c r="L213" s="43">
        <f t="shared" si="413"/>
        <v>0</v>
      </c>
      <c r="M213" s="46" t="e">
        <f t="shared" si="373"/>
        <v>#DIV/0!</v>
      </c>
      <c r="N213" s="17"/>
      <c r="O213" s="12" t="s">
        <v>90</v>
      </c>
    </row>
    <row r="214" spans="1:19" ht="18.75" x14ac:dyDescent="0.25">
      <c r="A214" s="13" t="str">
        <f t="shared" si="374"/>
        <v>a</v>
      </c>
      <c r="B214" s="5" t="s">
        <v>2</v>
      </c>
      <c r="C214" s="7" t="s">
        <v>9</v>
      </c>
      <c r="D214" s="24">
        <f t="shared" si="392"/>
        <v>4609</v>
      </c>
      <c r="E214" s="24">
        <f t="shared" ref="E214:F214" si="414">E226+E238+E250+E262+E274+E286+E298+E310+E322+E334+E346+E358+E370+E382</f>
        <v>4609</v>
      </c>
      <c r="F214" s="24">
        <f t="shared" si="414"/>
        <v>0</v>
      </c>
      <c r="G214" s="24">
        <f t="shared" si="394"/>
        <v>29265000</v>
      </c>
      <c r="H214" s="24">
        <f t="shared" ref="H214:J214" si="415">H226+H238+H250+H262+H274+H286+H298+H310+H322+H334+H346+H358+H370+H382</f>
        <v>29517700</v>
      </c>
      <c r="I214" s="24">
        <f t="shared" ref="I214" si="416">I226+I238+I250+I262+I274+I286+I298+I310+I322+I334+I346+I358+I370+I382</f>
        <v>18624168</v>
      </c>
      <c r="J214" s="24">
        <f t="shared" si="415"/>
        <v>7806854</v>
      </c>
      <c r="K214" s="24">
        <f t="shared" ref="K214:L214" si="417">K226+K238+K250+K262+K274+K286+K298+K310+K322+K334+K346+K358+K370+K382</f>
        <v>26431022</v>
      </c>
      <c r="L214" s="43">
        <f t="shared" si="417"/>
        <v>3086678</v>
      </c>
      <c r="M214" s="46">
        <f t="shared" si="373"/>
        <v>0.89542958970380482</v>
      </c>
      <c r="N214" s="50"/>
      <c r="O214" s="12" t="s">
        <v>90</v>
      </c>
      <c r="S214" s="27"/>
    </row>
    <row r="215" spans="1:19" ht="18.75" x14ac:dyDescent="0.25">
      <c r="A215" s="13" t="str">
        <f t="shared" si="374"/>
        <v>a</v>
      </c>
      <c r="B215" s="5" t="s">
        <v>2</v>
      </c>
      <c r="C215" s="7" t="s">
        <v>10</v>
      </c>
      <c r="D215" s="24">
        <f t="shared" si="392"/>
        <v>15000</v>
      </c>
      <c r="E215" s="24">
        <f t="shared" ref="E215:F215" si="418">E227+E239+E251+E263+E275+E287+E299+E311+E323+E335+E347+E359+E371+E383</f>
        <v>0</v>
      </c>
      <c r="F215" s="24">
        <f t="shared" si="418"/>
        <v>0</v>
      </c>
      <c r="G215" s="24">
        <f t="shared" si="394"/>
        <v>5715000</v>
      </c>
      <c r="H215" s="24">
        <f t="shared" ref="H215:J215" si="419">H227+H239+H251+H263+H275+H287+H299+H311+H323+H335+H347+H359+H371+H383</f>
        <v>5278900</v>
      </c>
      <c r="I215" s="24">
        <f t="shared" ref="I215" si="420">I227+I239+I251+I263+I275+I287+I299+I311+I323+I335+I347+I359+I371+I383</f>
        <v>4238194</v>
      </c>
      <c r="J215" s="24">
        <f t="shared" si="419"/>
        <v>1022800</v>
      </c>
      <c r="K215" s="24">
        <f t="shared" ref="K215:L215" si="421">K227+K239+K251+K263+K275+K287+K299+K311+K323+K335+K347+K359+K371+K383</f>
        <v>5260994</v>
      </c>
      <c r="L215" s="43">
        <f t="shared" si="421"/>
        <v>17906</v>
      </c>
      <c r="M215" s="46">
        <f t="shared" si="373"/>
        <v>0.99660800545568207</v>
      </c>
      <c r="N215" s="51"/>
      <c r="O215" s="12" t="s">
        <v>90</v>
      </c>
    </row>
    <row r="216" spans="1:19" ht="18.75" hidden="1" x14ac:dyDescent="0.25">
      <c r="A216" s="13" t="str">
        <f t="shared" si="374"/>
        <v>b</v>
      </c>
      <c r="B216" s="3" t="s">
        <v>2</v>
      </c>
      <c r="C216" s="4" t="s">
        <v>11</v>
      </c>
      <c r="D216" s="23">
        <f t="shared" si="392"/>
        <v>0</v>
      </c>
      <c r="E216" s="23">
        <f t="shared" ref="E216:F216" si="422">E228+E240+E252+E264+E276+E288+E300+E312+E324+E336+E348+E360+E372+E384</f>
        <v>0</v>
      </c>
      <c r="F216" s="23">
        <f t="shared" si="422"/>
        <v>0</v>
      </c>
      <c r="G216" s="23">
        <f t="shared" si="394"/>
        <v>0</v>
      </c>
      <c r="H216" s="23">
        <f t="shared" ref="H216:J216" si="423">H228+H240+H252+H264+H276+H288+H300+H312+H324+H336+H348+H360+H372+H384</f>
        <v>0</v>
      </c>
      <c r="I216" s="24">
        <f t="shared" ref="I216" si="424">I228+I240+I252+I264+I276+I288+I300+I312+I324+I336+I348+I360+I372+I384</f>
        <v>0</v>
      </c>
      <c r="J216" s="23">
        <f t="shared" si="423"/>
        <v>0</v>
      </c>
      <c r="K216" s="23">
        <f t="shared" ref="K216:L216" si="425">K228+K240+K252+K264+K276+K288+K300+K312+K324+K336+K348+K360+K372+K384</f>
        <v>0</v>
      </c>
      <c r="L216" s="44">
        <f t="shared" si="425"/>
        <v>0</v>
      </c>
      <c r="M216" s="45" t="e">
        <f t="shared" si="373"/>
        <v>#DIV/0!</v>
      </c>
      <c r="N216" s="16"/>
      <c r="O216" s="12" t="s">
        <v>90</v>
      </c>
    </row>
    <row r="217" spans="1:19" ht="18.75" hidden="1" x14ac:dyDescent="0.25">
      <c r="A217" s="13" t="str">
        <f t="shared" si="374"/>
        <v>b</v>
      </c>
      <c r="B217" s="3" t="s">
        <v>2</v>
      </c>
      <c r="C217" s="4" t="s">
        <v>12</v>
      </c>
      <c r="D217" s="23">
        <f t="shared" si="392"/>
        <v>0</v>
      </c>
      <c r="E217" s="23">
        <f t="shared" ref="E217:F217" si="426">E229+E241+E253+E265+E277+E289+E301+E313+E325+E337+E349+E361+E373+E385</f>
        <v>0</v>
      </c>
      <c r="F217" s="23">
        <f t="shared" si="426"/>
        <v>0</v>
      </c>
      <c r="G217" s="23">
        <f t="shared" si="394"/>
        <v>0</v>
      </c>
      <c r="H217" s="23">
        <f t="shared" ref="H217:J217" si="427">H229+H241+H253+H265+H277+H289+H301+H313+H325+H337+H349+H361+H373+H385</f>
        <v>0</v>
      </c>
      <c r="I217" s="24">
        <f t="shared" ref="I217" si="428">I229+I241+I253+I265+I277+I289+I301+I313+I325+I337+I349+I361+I373+I385</f>
        <v>0</v>
      </c>
      <c r="J217" s="23">
        <f t="shared" si="427"/>
        <v>0</v>
      </c>
      <c r="K217" s="23">
        <f t="shared" ref="K217:L217" si="429">K229+K241+K253+K265+K277+K289+K301+K313+K325+K337+K349+K361+K373+K385</f>
        <v>0</v>
      </c>
      <c r="L217" s="44">
        <f t="shared" si="429"/>
        <v>0</v>
      </c>
      <c r="M217" s="45" t="e">
        <f t="shared" si="373"/>
        <v>#DIV/0!</v>
      </c>
      <c r="N217" s="16"/>
      <c r="O217" s="12" t="s">
        <v>90</v>
      </c>
    </row>
    <row r="218" spans="1:19" ht="18.75" hidden="1" x14ac:dyDescent="0.25">
      <c r="A218" s="13" t="str">
        <f t="shared" si="374"/>
        <v>b</v>
      </c>
      <c r="B218" s="3" t="s">
        <v>2</v>
      </c>
      <c r="C218" s="4" t="s">
        <v>13</v>
      </c>
      <c r="D218" s="23">
        <f t="shared" si="392"/>
        <v>0</v>
      </c>
      <c r="E218" s="23">
        <f t="shared" ref="E218:F218" si="430">E230+E242+E254+E266+E278+E290+E302+E314+E326+E338+E350+E362+E374+E386</f>
        <v>0</v>
      </c>
      <c r="F218" s="23">
        <f t="shared" si="430"/>
        <v>0</v>
      </c>
      <c r="G218" s="23">
        <f t="shared" si="394"/>
        <v>0</v>
      </c>
      <c r="H218" s="23">
        <f t="shared" ref="H218:J218" si="431">H230+H242+H254+H266+H278+H290+H302+H314+H326+H338+H350+H362+H374+H386</f>
        <v>0</v>
      </c>
      <c r="I218" s="24">
        <f t="shared" ref="I218" si="432">I230+I242+I254+I266+I278+I290+I302+I314+I326+I338+I350+I362+I374+I386</f>
        <v>0</v>
      </c>
      <c r="J218" s="23">
        <f t="shared" si="431"/>
        <v>0</v>
      </c>
      <c r="K218" s="23">
        <f t="shared" ref="K218:L218" si="433">K230+K242+K254+K266+K278+K290+K302+K314+K326+K338+K350+K362+K374+K386</f>
        <v>0</v>
      </c>
      <c r="L218" s="44">
        <f t="shared" si="433"/>
        <v>0</v>
      </c>
      <c r="M218" s="45" t="e">
        <f t="shared" si="373"/>
        <v>#DIV/0!</v>
      </c>
      <c r="N218" s="16"/>
      <c r="O218" s="12" t="s">
        <v>90</v>
      </c>
    </row>
    <row r="219" spans="1:19" ht="57.75" customHeight="1" x14ac:dyDescent="0.25">
      <c r="A219" s="13" t="str">
        <f t="shared" si="374"/>
        <v>a</v>
      </c>
      <c r="B219" s="18" t="s">
        <v>118</v>
      </c>
      <c r="C219" s="19" t="s">
        <v>26</v>
      </c>
      <c r="D219" s="24">
        <f t="shared" ref="D219" si="434">D220+D228+D229+D230</f>
        <v>4609</v>
      </c>
      <c r="E219" s="24">
        <f t="shared" ref="E219:F219" si="435">E220+E228+E229+E230</f>
        <v>4609</v>
      </c>
      <c r="F219" s="24">
        <f t="shared" si="435"/>
        <v>19992</v>
      </c>
      <c r="G219" s="25">
        <f t="shared" ref="G219:H219" si="436">G220+G228+G229+G230</f>
        <v>2000000</v>
      </c>
      <c r="H219" s="25">
        <f t="shared" si="436"/>
        <v>1900000</v>
      </c>
      <c r="I219" s="24">
        <f t="shared" ref="I219" si="437">I220+I228+I229+I230</f>
        <v>1084614</v>
      </c>
      <c r="J219" s="24">
        <f t="shared" ref="J219" si="438">J220+J228+J229+J230</f>
        <v>610831</v>
      </c>
      <c r="K219" s="24">
        <f t="shared" ref="K219" si="439">K220+K228+K229+K230</f>
        <v>1695445</v>
      </c>
      <c r="L219" s="43">
        <f t="shared" ref="L219" si="440">L220+L228+L229+L230</f>
        <v>204555</v>
      </c>
      <c r="M219" s="46">
        <f t="shared" si="373"/>
        <v>0.89233947368421052</v>
      </c>
      <c r="N219" s="50"/>
      <c r="O219" s="12" t="s">
        <v>90</v>
      </c>
    </row>
    <row r="220" spans="1:19" ht="18.75" x14ac:dyDescent="0.25">
      <c r="A220" s="13" t="str">
        <f t="shared" si="374"/>
        <v>a</v>
      </c>
      <c r="B220" s="3" t="s">
        <v>2</v>
      </c>
      <c r="C220" s="4" t="s">
        <v>3</v>
      </c>
      <c r="D220" s="23">
        <f t="shared" ref="D220" si="441">D221+D222+D223+D224+D225+D226+D227</f>
        <v>4609</v>
      </c>
      <c r="E220" s="23">
        <f t="shared" ref="E220:F220" si="442">E221+E222+E223+E224+E225+E226+E227</f>
        <v>4609</v>
      </c>
      <c r="F220" s="23">
        <f t="shared" si="442"/>
        <v>19992</v>
      </c>
      <c r="G220" s="23">
        <f t="shared" ref="G220:H220" si="443">G221+G222+G223+G224+G225+G226+G227</f>
        <v>2000000</v>
      </c>
      <c r="H220" s="23">
        <f t="shared" si="443"/>
        <v>1900000</v>
      </c>
      <c r="I220" s="24">
        <f t="shared" ref="I220" si="444">I221+I222+I223+I224+I225+I226+I227</f>
        <v>1084614</v>
      </c>
      <c r="J220" s="23">
        <f t="shared" ref="J220:L220" si="445">J221+J222+J223+J224+J225+J226+J227</f>
        <v>610831</v>
      </c>
      <c r="K220" s="23">
        <f t="shared" si="445"/>
        <v>1695445</v>
      </c>
      <c r="L220" s="44">
        <f t="shared" si="445"/>
        <v>204555</v>
      </c>
      <c r="M220" s="45">
        <f t="shared" si="373"/>
        <v>0.89233947368421052</v>
      </c>
      <c r="N220" s="50"/>
      <c r="O220" s="12" t="s">
        <v>90</v>
      </c>
    </row>
    <row r="221" spans="1:19" ht="18.75" hidden="1" x14ac:dyDescent="0.25">
      <c r="A221" s="13" t="str">
        <f t="shared" si="374"/>
        <v>b</v>
      </c>
      <c r="B221" s="5" t="s">
        <v>2</v>
      </c>
      <c r="C221" s="6" t="s">
        <v>4</v>
      </c>
      <c r="D221" s="24"/>
      <c r="E221" s="24"/>
      <c r="F221" s="24"/>
      <c r="G221" s="26">
        <v>0</v>
      </c>
      <c r="H221" s="26">
        <v>0</v>
      </c>
      <c r="I221" s="24"/>
      <c r="J221" s="24"/>
      <c r="K221" s="24">
        <f t="shared" ref="K221:K230" si="446">I221+J221</f>
        <v>0</v>
      </c>
      <c r="L221" s="43">
        <f t="shared" ref="L221:L230" si="447">H221-K221</f>
        <v>0</v>
      </c>
      <c r="M221" s="46" t="e">
        <f t="shared" si="373"/>
        <v>#DIV/0!</v>
      </c>
      <c r="N221" s="17"/>
      <c r="O221" s="12" t="s">
        <v>90</v>
      </c>
    </row>
    <row r="222" spans="1:19" ht="18.75" x14ac:dyDescent="0.25">
      <c r="A222" s="13" t="str">
        <f t="shared" si="374"/>
        <v>a</v>
      </c>
      <c r="B222" s="5" t="s">
        <v>2</v>
      </c>
      <c r="C222" s="6" t="s">
        <v>5</v>
      </c>
      <c r="D222" s="24"/>
      <c r="E222" s="24"/>
      <c r="F222" s="24">
        <v>19992</v>
      </c>
      <c r="G222" s="26">
        <v>10000</v>
      </c>
      <c r="H222" s="26">
        <v>10000</v>
      </c>
      <c r="I222" s="24"/>
      <c r="J222" s="24"/>
      <c r="K222" s="24">
        <f t="shared" si="446"/>
        <v>0</v>
      </c>
      <c r="L222" s="43">
        <f t="shared" si="447"/>
        <v>10000</v>
      </c>
      <c r="M222" s="46">
        <f t="shared" si="373"/>
        <v>0</v>
      </c>
      <c r="N222" s="50"/>
      <c r="O222" s="12" t="s">
        <v>90</v>
      </c>
    </row>
    <row r="223" spans="1:19" ht="18.75" hidden="1" x14ac:dyDescent="0.25">
      <c r="A223" s="13" t="str">
        <f t="shared" si="374"/>
        <v>b</v>
      </c>
      <c r="B223" s="5" t="s">
        <v>2</v>
      </c>
      <c r="C223" s="6" t="s">
        <v>6</v>
      </c>
      <c r="D223" s="24"/>
      <c r="E223" s="24"/>
      <c r="F223" s="24"/>
      <c r="G223" s="26">
        <v>0</v>
      </c>
      <c r="H223" s="26">
        <v>0</v>
      </c>
      <c r="I223" s="24"/>
      <c r="J223" s="24"/>
      <c r="K223" s="24">
        <f t="shared" si="446"/>
        <v>0</v>
      </c>
      <c r="L223" s="43">
        <f t="shared" si="447"/>
        <v>0</v>
      </c>
      <c r="M223" s="46" t="e">
        <f t="shared" si="373"/>
        <v>#DIV/0!</v>
      </c>
      <c r="N223" s="17"/>
      <c r="O223" s="12" t="s">
        <v>90</v>
      </c>
    </row>
    <row r="224" spans="1:19" ht="18.75" hidden="1" x14ac:dyDescent="0.25">
      <c r="A224" s="13" t="str">
        <f t="shared" si="374"/>
        <v>b</v>
      </c>
      <c r="B224" s="5" t="s">
        <v>2</v>
      </c>
      <c r="C224" s="7" t="s">
        <v>7</v>
      </c>
      <c r="D224" s="24"/>
      <c r="E224" s="24"/>
      <c r="F224" s="24"/>
      <c r="G224" s="26">
        <v>0</v>
      </c>
      <c r="H224" s="26">
        <v>0</v>
      </c>
      <c r="I224" s="24"/>
      <c r="J224" s="24"/>
      <c r="K224" s="24">
        <f t="shared" si="446"/>
        <v>0</v>
      </c>
      <c r="L224" s="43">
        <f t="shared" si="447"/>
        <v>0</v>
      </c>
      <c r="M224" s="46" t="e">
        <f t="shared" si="373"/>
        <v>#DIV/0!</v>
      </c>
      <c r="N224" s="17"/>
      <c r="O224" s="12" t="s">
        <v>90</v>
      </c>
    </row>
    <row r="225" spans="1:15" ht="18.75" hidden="1" x14ac:dyDescent="0.25">
      <c r="A225" s="13" t="str">
        <f t="shared" si="374"/>
        <v>b</v>
      </c>
      <c r="B225" s="5" t="s">
        <v>2</v>
      </c>
      <c r="C225" s="7" t="s">
        <v>8</v>
      </c>
      <c r="D225" s="24"/>
      <c r="E225" s="24"/>
      <c r="F225" s="24"/>
      <c r="G225" s="26">
        <v>0</v>
      </c>
      <c r="H225" s="26">
        <v>0</v>
      </c>
      <c r="I225" s="24"/>
      <c r="J225" s="24"/>
      <c r="K225" s="24">
        <f t="shared" si="446"/>
        <v>0</v>
      </c>
      <c r="L225" s="43">
        <f t="shared" si="447"/>
        <v>0</v>
      </c>
      <c r="M225" s="46" t="e">
        <f t="shared" si="373"/>
        <v>#DIV/0!</v>
      </c>
      <c r="N225" s="17"/>
      <c r="O225" s="12" t="s">
        <v>90</v>
      </c>
    </row>
    <row r="226" spans="1:15" ht="18.75" x14ac:dyDescent="0.25">
      <c r="A226" s="13" t="str">
        <f t="shared" si="374"/>
        <v>a</v>
      </c>
      <c r="B226" s="5" t="s">
        <v>2</v>
      </c>
      <c r="C226" s="7" t="s">
        <v>9</v>
      </c>
      <c r="D226" s="24">
        <v>4609</v>
      </c>
      <c r="E226" s="24">
        <v>4609</v>
      </c>
      <c r="F226" s="24"/>
      <c r="G226" s="26">
        <v>1775000</v>
      </c>
      <c r="H226" s="26">
        <v>1890000</v>
      </c>
      <c r="I226" s="24">
        <v>1084614</v>
      </c>
      <c r="J226" s="24">
        <v>610831</v>
      </c>
      <c r="K226" s="24">
        <f t="shared" si="446"/>
        <v>1695445</v>
      </c>
      <c r="L226" s="43">
        <f t="shared" si="447"/>
        <v>194555</v>
      </c>
      <c r="M226" s="46">
        <f t="shared" si="373"/>
        <v>0.89706084656084661</v>
      </c>
      <c r="N226" s="50"/>
      <c r="O226" s="12" t="s">
        <v>90</v>
      </c>
    </row>
    <row r="227" spans="1:15" ht="11.25" customHeight="1" x14ac:dyDescent="0.25">
      <c r="A227" s="13" t="str">
        <f t="shared" si="374"/>
        <v>a</v>
      </c>
      <c r="B227" s="5" t="s">
        <v>2</v>
      </c>
      <c r="C227" s="7" t="s">
        <v>10</v>
      </c>
      <c r="D227" s="24"/>
      <c r="E227" s="24"/>
      <c r="F227" s="24"/>
      <c r="G227" s="26">
        <v>215000</v>
      </c>
      <c r="H227" s="26"/>
      <c r="I227" s="24"/>
      <c r="J227" s="24"/>
      <c r="K227" s="24">
        <f t="shared" si="446"/>
        <v>0</v>
      </c>
      <c r="L227" s="43">
        <f t="shared" si="447"/>
        <v>0</v>
      </c>
      <c r="M227" s="46"/>
      <c r="N227" s="51"/>
      <c r="O227" s="12" t="s">
        <v>90</v>
      </c>
    </row>
    <row r="228" spans="1:15" ht="18.75" hidden="1" x14ac:dyDescent="0.25">
      <c r="A228" s="13" t="str">
        <f t="shared" si="374"/>
        <v>b</v>
      </c>
      <c r="B228" s="5" t="s">
        <v>2</v>
      </c>
      <c r="C228" s="4" t="s">
        <v>11</v>
      </c>
      <c r="D228" s="23"/>
      <c r="E228" s="23"/>
      <c r="F228" s="23"/>
      <c r="G228" s="23">
        <v>0</v>
      </c>
      <c r="H228" s="23">
        <v>0</v>
      </c>
      <c r="I228" s="24"/>
      <c r="J228" s="23"/>
      <c r="K228" s="23">
        <f t="shared" si="446"/>
        <v>0</v>
      </c>
      <c r="L228" s="44">
        <f t="shared" si="447"/>
        <v>0</v>
      </c>
      <c r="M228" s="45" t="e">
        <f t="shared" si="373"/>
        <v>#DIV/0!</v>
      </c>
      <c r="N228" s="16"/>
      <c r="O228" s="12" t="s">
        <v>90</v>
      </c>
    </row>
    <row r="229" spans="1:15" ht="18.75" hidden="1" x14ac:dyDescent="0.25">
      <c r="A229" s="13" t="str">
        <f t="shared" si="374"/>
        <v>b</v>
      </c>
      <c r="B229" s="5" t="s">
        <v>2</v>
      </c>
      <c r="C229" s="4" t="s">
        <v>12</v>
      </c>
      <c r="D229" s="23"/>
      <c r="E229" s="23"/>
      <c r="F229" s="23"/>
      <c r="G229" s="23">
        <v>0</v>
      </c>
      <c r="H229" s="23">
        <v>0</v>
      </c>
      <c r="I229" s="24"/>
      <c r="J229" s="23"/>
      <c r="K229" s="23">
        <f t="shared" si="446"/>
        <v>0</v>
      </c>
      <c r="L229" s="44">
        <f t="shared" si="447"/>
        <v>0</v>
      </c>
      <c r="M229" s="45" t="e">
        <f t="shared" si="373"/>
        <v>#DIV/0!</v>
      </c>
      <c r="N229" s="16"/>
      <c r="O229" s="12" t="s">
        <v>90</v>
      </c>
    </row>
    <row r="230" spans="1:15" ht="18.75" hidden="1" x14ac:dyDescent="0.25">
      <c r="A230" s="13" t="str">
        <f t="shared" si="374"/>
        <v>b</v>
      </c>
      <c r="B230" s="5" t="s">
        <v>2</v>
      </c>
      <c r="C230" s="4" t="s">
        <v>13</v>
      </c>
      <c r="D230" s="23"/>
      <c r="E230" s="23"/>
      <c r="F230" s="23"/>
      <c r="G230" s="23">
        <v>0</v>
      </c>
      <c r="H230" s="23">
        <v>0</v>
      </c>
      <c r="I230" s="24"/>
      <c r="J230" s="23"/>
      <c r="K230" s="23">
        <f t="shared" si="446"/>
        <v>0</v>
      </c>
      <c r="L230" s="44">
        <f t="shared" si="447"/>
        <v>0</v>
      </c>
      <c r="M230" s="45" t="e">
        <f t="shared" si="373"/>
        <v>#DIV/0!</v>
      </c>
      <c r="N230" s="16"/>
      <c r="O230" s="12" t="s">
        <v>90</v>
      </c>
    </row>
    <row r="231" spans="1:15" ht="36.75" customHeight="1" x14ac:dyDescent="0.25">
      <c r="A231" s="13" t="str">
        <f t="shared" si="374"/>
        <v>a</v>
      </c>
      <c r="B231" s="18" t="s">
        <v>119</v>
      </c>
      <c r="C231" s="19" t="s">
        <v>27</v>
      </c>
      <c r="D231" s="24"/>
      <c r="E231" s="24"/>
      <c r="F231" s="24"/>
      <c r="G231" s="25">
        <f t="shared" ref="G231:H231" si="448">G232+G240+G241+G242</f>
        <v>2500000</v>
      </c>
      <c r="H231" s="25">
        <f t="shared" si="448"/>
        <v>2371200</v>
      </c>
      <c r="I231" s="24">
        <f t="shared" ref="I231" si="449">I232+I240+I241+I242</f>
        <v>1484607</v>
      </c>
      <c r="J231" s="24">
        <f t="shared" ref="J231" si="450">J232+J240+J241+J242</f>
        <v>684000</v>
      </c>
      <c r="K231" s="24">
        <f t="shared" ref="K231" si="451">K232+K240+K241+K242</f>
        <v>2168607</v>
      </c>
      <c r="L231" s="43">
        <f t="shared" ref="L231" si="452">L232+L240+L241+L242</f>
        <v>202593</v>
      </c>
      <c r="M231" s="46">
        <f t="shared" si="373"/>
        <v>0.91456098178137657</v>
      </c>
      <c r="N231" s="50"/>
      <c r="O231" s="12" t="s">
        <v>90</v>
      </c>
    </row>
    <row r="232" spans="1:15" ht="18.75" x14ac:dyDescent="0.25">
      <c r="A232" s="13" t="str">
        <f t="shared" si="374"/>
        <v>a</v>
      </c>
      <c r="B232" s="3" t="s">
        <v>2</v>
      </c>
      <c r="C232" s="4" t="s">
        <v>3</v>
      </c>
      <c r="D232" s="23"/>
      <c r="E232" s="23"/>
      <c r="F232" s="23"/>
      <c r="G232" s="23">
        <f t="shared" ref="G232:H232" si="453">G233+G234+G235+G236+G237+G238+G239</f>
        <v>2500000</v>
      </c>
      <c r="H232" s="23">
        <f t="shared" si="453"/>
        <v>2371200</v>
      </c>
      <c r="I232" s="24">
        <f t="shared" ref="I232" si="454">I233+I234+I235+I236+I237+I238+I239</f>
        <v>1484607</v>
      </c>
      <c r="J232" s="23">
        <f t="shared" ref="J232:L232" si="455">J233+J234+J235+J236+J237+J238+J239</f>
        <v>684000</v>
      </c>
      <c r="K232" s="23">
        <f t="shared" si="455"/>
        <v>2168607</v>
      </c>
      <c r="L232" s="44">
        <f t="shared" si="455"/>
        <v>202593</v>
      </c>
      <c r="M232" s="45">
        <f t="shared" si="373"/>
        <v>0.91456098178137657</v>
      </c>
      <c r="N232" s="50"/>
      <c r="O232" s="12" t="s">
        <v>90</v>
      </c>
    </row>
    <row r="233" spans="1:15" ht="18.75" hidden="1" x14ac:dyDescent="0.25">
      <c r="A233" s="13" t="str">
        <f t="shared" si="374"/>
        <v>b</v>
      </c>
      <c r="B233" s="5" t="s">
        <v>2</v>
      </c>
      <c r="C233" s="6" t="s">
        <v>4</v>
      </c>
      <c r="D233" s="24"/>
      <c r="E233" s="24"/>
      <c r="F233" s="24"/>
      <c r="G233" s="26">
        <v>0</v>
      </c>
      <c r="H233" s="26">
        <v>0</v>
      </c>
      <c r="I233" s="24"/>
      <c r="J233" s="24"/>
      <c r="K233" s="24">
        <f t="shared" ref="K233:K242" si="456">I233+J233</f>
        <v>0</v>
      </c>
      <c r="L233" s="43">
        <f t="shared" ref="L233:L242" si="457">H233-K233</f>
        <v>0</v>
      </c>
      <c r="M233" s="46" t="e">
        <f t="shared" si="373"/>
        <v>#DIV/0!</v>
      </c>
      <c r="N233" s="17"/>
      <c r="O233" s="12" t="s">
        <v>90</v>
      </c>
    </row>
    <row r="234" spans="1:15" ht="18.75" hidden="1" x14ac:dyDescent="0.25">
      <c r="A234" s="13" t="str">
        <f t="shared" si="374"/>
        <v>b</v>
      </c>
      <c r="B234" s="5" t="s">
        <v>2</v>
      </c>
      <c r="C234" s="6" t="s">
        <v>5</v>
      </c>
      <c r="D234" s="24"/>
      <c r="E234" s="24"/>
      <c r="F234" s="24"/>
      <c r="G234" s="26">
        <v>0</v>
      </c>
      <c r="H234" s="26">
        <v>0</v>
      </c>
      <c r="I234" s="24"/>
      <c r="J234" s="24"/>
      <c r="K234" s="24">
        <f t="shared" si="456"/>
        <v>0</v>
      </c>
      <c r="L234" s="43">
        <f t="shared" si="457"/>
        <v>0</v>
      </c>
      <c r="M234" s="46" t="e">
        <f t="shared" si="373"/>
        <v>#DIV/0!</v>
      </c>
      <c r="N234" s="17"/>
      <c r="O234" s="12" t="s">
        <v>90</v>
      </c>
    </row>
    <row r="235" spans="1:15" ht="18.75" hidden="1" x14ac:dyDescent="0.25">
      <c r="A235" s="13" t="str">
        <f t="shared" si="374"/>
        <v>b</v>
      </c>
      <c r="B235" s="5" t="s">
        <v>2</v>
      </c>
      <c r="C235" s="6" t="s">
        <v>6</v>
      </c>
      <c r="D235" s="24"/>
      <c r="E235" s="24"/>
      <c r="F235" s="24"/>
      <c r="G235" s="26">
        <v>0</v>
      </c>
      <c r="H235" s="26">
        <v>0</v>
      </c>
      <c r="I235" s="24"/>
      <c r="J235" s="24"/>
      <c r="K235" s="24">
        <f t="shared" si="456"/>
        <v>0</v>
      </c>
      <c r="L235" s="43">
        <f t="shared" si="457"/>
        <v>0</v>
      </c>
      <c r="M235" s="46" t="e">
        <f t="shared" si="373"/>
        <v>#DIV/0!</v>
      </c>
      <c r="N235" s="17"/>
      <c r="O235" s="12" t="s">
        <v>90</v>
      </c>
    </row>
    <row r="236" spans="1:15" ht="18.75" hidden="1" x14ac:dyDescent="0.25">
      <c r="A236" s="13" t="str">
        <f t="shared" si="374"/>
        <v>b</v>
      </c>
      <c r="B236" s="5" t="s">
        <v>2</v>
      </c>
      <c r="C236" s="7" t="s">
        <v>7</v>
      </c>
      <c r="D236" s="24"/>
      <c r="E236" s="24"/>
      <c r="F236" s="24"/>
      <c r="G236" s="26">
        <v>0</v>
      </c>
      <c r="H236" s="26">
        <v>0</v>
      </c>
      <c r="I236" s="24"/>
      <c r="J236" s="24"/>
      <c r="K236" s="24">
        <f t="shared" si="456"/>
        <v>0</v>
      </c>
      <c r="L236" s="43">
        <f t="shared" si="457"/>
        <v>0</v>
      </c>
      <c r="M236" s="46" t="e">
        <f t="shared" si="373"/>
        <v>#DIV/0!</v>
      </c>
      <c r="N236" s="17"/>
      <c r="O236" s="12" t="s">
        <v>90</v>
      </c>
    </row>
    <row r="237" spans="1:15" ht="18.75" hidden="1" x14ac:dyDescent="0.25">
      <c r="A237" s="13" t="str">
        <f t="shared" si="374"/>
        <v>b</v>
      </c>
      <c r="B237" s="5" t="s">
        <v>2</v>
      </c>
      <c r="C237" s="7" t="s">
        <v>8</v>
      </c>
      <c r="D237" s="24"/>
      <c r="E237" s="24"/>
      <c r="F237" s="24"/>
      <c r="G237" s="26">
        <v>0</v>
      </c>
      <c r="H237" s="26">
        <v>0</v>
      </c>
      <c r="I237" s="24"/>
      <c r="J237" s="24"/>
      <c r="K237" s="24">
        <f t="shared" si="456"/>
        <v>0</v>
      </c>
      <c r="L237" s="43">
        <f t="shared" si="457"/>
        <v>0</v>
      </c>
      <c r="M237" s="46" t="e">
        <f t="shared" si="373"/>
        <v>#DIV/0!</v>
      </c>
      <c r="N237" s="17"/>
      <c r="O237" s="12" t="s">
        <v>90</v>
      </c>
    </row>
    <row r="238" spans="1:15" ht="18.75" x14ac:dyDescent="0.25">
      <c r="A238" s="13" t="str">
        <f t="shared" si="374"/>
        <v>a</v>
      </c>
      <c r="B238" s="5" t="s">
        <v>2</v>
      </c>
      <c r="C238" s="7" t="s">
        <v>9</v>
      </c>
      <c r="D238" s="24"/>
      <c r="E238" s="24"/>
      <c r="F238" s="24"/>
      <c r="G238" s="26">
        <v>2500000</v>
      </c>
      <c r="H238" s="26">
        <v>2371200</v>
      </c>
      <c r="I238" s="24">
        <v>1484607</v>
      </c>
      <c r="J238" s="24">
        <v>684000</v>
      </c>
      <c r="K238" s="24">
        <f t="shared" si="456"/>
        <v>2168607</v>
      </c>
      <c r="L238" s="43">
        <f t="shared" si="457"/>
        <v>202593</v>
      </c>
      <c r="M238" s="46">
        <f t="shared" si="373"/>
        <v>0.91456098178137657</v>
      </c>
      <c r="N238" s="50"/>
      <c r="O238" s="12" t="s">
        <v>90</v>
      </c>
    </row>
    <row r="239" spans="1:15" ht="18.75" hidden="1" x14ac:dyDescent="0.25">
      <c r="A239" s="13" t="str">
        <f t="shared" si="374"/>
        <v>b</v>
      </c>
      <c r="B239" s="5" t="s">
        <v>2</v>
      </c>
      <c r="C239" s="7" t="s">
        <v>10</v>
      </c>
      <c r="D239" s="24"/>
      <c r="E239" s="24"/>
      <c r="F239" s="24"/>
      <c r="G239" s="26">
        <v>0</v>
      </c>
      <c r="H239" s="26">
        <v>0</v>
      </c>
      <c r="I239" s="24"/>
      <c r="J239" s="24"/>
      <c r="K239" s="24">
        <f t="shared" si="456"/>
        <v>0</v>
      </c>
      <c r="L239" s="43">
        <f t="shared" si="457"/>
        <v>0</v>
      </c>
      <c r="M239" s="46" t="e">
        <f t="shared" si="373"/>
        <v>#DIV/0!</v>
      </c>
      <c r="N239" s="17"/>
      <c r="O239" s="12" t="s">
        <v>90</v>
      </c>
    </row>
    <row r="240" spans="1:15" ht="18.75" hidden="1" x14ac:dyDescent="0.25">
      <c r="A240" s="13" t="str">
        <f t="shared" si="374"/>
        <v>b</v>
      </c>
      <c r="B240" s="5" t="s">
        <v>2</v>
      </c>
      <c r="C240" s="4" t="s">
        <v>11</v>
      </c>
      <c r="D240" s="23"/>
      <c r="E240" s="23"/>
      <c r="F240" s="23"/>
      <c r="G240" s="23">
        <v>0</v>
      </c>
      <c r="H240" s="23">
        <v>0</v>
      </c>
      <c r="I240" s="24"/>
      <c r="J240" s="23"/>
      <c r="K240" s="23">
        <f t="shared" si="456"/>
        <v>0</v>
      </c>
      <c r="L240" s="44">
        <f t="shared" si="457"/>
        <v>0</v>
      </c>
      <c r="M240" s="45" t="e">
        <f t="shared" si="373"/>
        <v>#DIV/0!</v>
      </c>
      <c r="N240" s="16"/>
      <c r="O240" s="12" t="s">
        <v>90</v>
      </c>
    </row>
    <row r="241" spans="1:15" ht="18.75" hidden="1" x14ac:dyDescent="0.25">
      <c r="A241" s="13" t="str">
        <f t="shared" si="374"/>
        <v>b</v>
      </c>
      <c r="B241" s="5" t="s">
        <v>2</v>
      </c>
      <c r="C241" s="4" t="s">
        <v>12</v>
      </c>
      <c r="D241" s="23"/>
      <c r="E241" s="23"/>
      <c r="F241" s="23"/>
      <c r="G241" s="23">
        <v>0</v>
      </c>
      <c r="H241" s="23">
        <v>0</v>
      </c>
      <c r="I241" s="24"/>
      <c r="J241" s="23"/>
      <c r="K241" s="23">
        <f t="shared" si="456"/>
        <v>0</v>
      </c>
      <c r="L241" s="44">
        <f t="shared" si="457"/>
        <v>0</v>
      </c>
      <c r="M241" s="45" t="e">
        <f t="shared" si="373"/>
        <v>#DIV/0!</v>
      </c>
      <c r="N241" s="16"/>
      <c r="O241" s="12" t="s">
        <v>90</v>
      </c>
    </row>
    <row r="242" spans="1:15" ht="18.75" hidden="1" x14ac:dyDescent="0.25">
      <c r="A242" s="13" t="str">
        <f t="shared" si="374"/>
        <v>b</v>
      </c>
      <c r="B242" s="5" t="s">
        <v>2</v>
      </c>
      <c r="C242" s="4" t="s">
        <v>13</v>
      </c>
      <c r="D242" s="23"/>
      <c r="E242" s="23"/>
      <c r="F242" s="23"/>
      <c r="G242" s="23">
        <v>0</v>
      </c>
      <c r="H242" s="23">
        <v>0</v>
      </c>
      <c r="I242" s="24"/>
      <c r="J242" s="23"/>
      <c r="K242" s="23">
        <f t="shared" si="456"/>
        <v>0</v>
      </c>
      <c r="L242" s="44">
        <f t="shared" si="457"/>
        <v>0</v>
      </c>
      <c r="M242" s="45" t="e">
        <f t="shared" si="373"/>
        <v>#DIV/0!</v>
      </c>
      <c r="N242" s="16"/>
      <c r="O242" s="12" t="s">
        <v>90</v>
      </c>
    </row>
    <row r="243" spans="1:15" ht="31.5" x14ac:dyDescent="0.25">
      <c r="A243" s="13" t="str">
        <f t="shared" si="374"/>
        <v>a</v>
      </c>
      <c r="B243" s="18" t="s">
        <v>120</v>
      </c>
      <c r="C243" s="19" t="s">
        <v>28</v>
      </c>
      <c r="D243" s="24"/>
      <c r="E243" s="24"/>
      <c r="F243" s="24"/>
      <c r="G243" s="25">
        <f t="shared" ref="G243:H243" si="458">G244+G252+G253+G254</f>
        <v>3500000</v>
      </c>
      <c r="H243" s="25">
        <f t="shared" si="458"/>
        <v>3400000</v>
      </c>
      <c r="I243" s="24">
        <f t="shared" ref="I243" si="459">I244+I252+I253+I254</f>
        <v>1979473</v>
      </c>
      <c r="J243" s="24">
        <f t="shared" ref="J243" si="460">J244+J252+J253+J254</f>
        <v>1050000</v>
      </c>
      <c r="K243" s="24">
        <f t="shared" ref="K243" si="461">K244+K252+K253+K254</f>
        <v>3029473</v>
      </c>
      <c r="L243" s="43">
        <f t="shared" ref="L243" si="462">L244+L252+L253+L254</f>
        <v>370527</v>
      </c>
      <c r="M243" s="46">
        <f t="shared" si="373"/>
        <v>0.89102147058823533</v>
      </c>
      <c r="N243" s="50"/>
      <c r="O243" s="12" t="s">
        <v>90</v>
      </c>
    </row>
    <row r="244" spans="1:15" ht="18.75" x14ac:dyDescent="0.25">
      <c r="A244" s="13" t="str">
        <f t="shared" si="374"/>
        <v>a</v>
      </c>
      <c r="B244" s="3" t="s">
        <v>2</v>
      </c>
      <c r="C244" s="4" t="s">
        <v>3</v>
      </c>
      <c r="D244" s="23"/>
      <c r="E244" s="23"/>
      <c r="F244" s="23"/>
      <c r="G244" s="23">
        <f t="shared" ref="G244:H244" si="463">G245+G246+G247+G248+G249+G250+G251</f>
        <v>3500000</v>
      </c>
      <c r="H244" s="23">
        <f t="shared" si="463"/>
        <v>3400000</v>
      </c>
      <c r="I244" s="24">
        <f t="shared" ref="I244" si="464">I245+I246+I247+I248+I249+I250+I251</f>
        <v>1979473</v>
      </c>
      <c r="J244" s="23">
        <f t="shared" ref="J244:L244" si="465">J245+J246+J247+J248+J249+J250+J251</f>
        <v>1050000</v>
      </c>
      <c r="K244" s="23">
        <f t="shared" si="465"/>
        <v>3029473</v>
      </c>
      <c r="L244" s="44">
        <f t="shared" si="465"/>
        <v>370527</v>
      </c>
      <c r="M244" s="45">
        <f t="shared" si="373"/>
        <v>0.89102147058823533</v>
      </c>
      <c r="N244" s="50"/>
      <c r="O244" s="12" t="s">
        <v>90</v>
      </c>
    </row>
    <row r="245" spans="1:15" ht="18.75" hidden="1" x14ac:dyDescent="0.25">
      <c r="A245" s="13" t="str">
        <f t="shared" si="374"/>
        <v>b</v>
      </c>
      <c r="B245" s="5" t="s">
        <v>2</v>
      </c>
      <c r="C245" s="6" t="s">
        <v>4</v>
      </c>
      <c r="D245" s="24"/>
      <c r="E245" s="24"/>
      <c r="F245" s="24"/>
      <c r="G245" s="26">
        <v>0</v>
      </c>
      <c r="H245" s="26">
        <v>0</v>
      </c>
      <c r="I245" s="24"/>
      <c r="J245" s="24"/>
      <c r="K245" s="24">
        <f t="shared" ref="K245:K254" si="466">I245+J245</f>
        <v>0</v>
      </c>
      <c r="L245" s="43">
        <f t="shared" ref="L245:L254" si="467">H245-K245</f>
        <v>0</v>
      </c>
      <c r="M245" s="46" t="e">
        <f t="shared" si="373"/>
        <v>#DIV/0!</v>
      </c>
      <c r="N245" s="17"/>
      <c r="O245" s="12" t="s">
        <v>90</v>
      </c>
    </row>
    <row r="246" spans="1:15" ht="18.75" hidden="1" x14ac:dyDescent="0.25">
      <c r="A246" s="13" t="str">
        <f t="shared" si="374"/>
        <v>b</v>
      </c>
      <c r="B246" s="5" t="s">
        <v>2</v>
      </c>
      <c r="C246" s="6" t="s">
        <v>5</v>
      </c>
      <c r="D246" s="24"/>
      <c r="E246" s="24"/>
      <c r="F246" s="24"/>
      <c r="G246" s="26">
        <v>0</v>
      </c>
      <c r="H246" s="26">
        <v>0</v>
      </c>
      <c r="I246" s="24"/>
      <c r="J246" s="24"/>
      <c r="K246" s="24">
        <f t="shared" si="466"/>
        <v>0</v>
      </c>
      <c r="L246" s="43">
        <f t="shared" si="467"/>
        <v>0</v>
      </c>
      <c r="M246" s="46" t="e">
        <f t="shared" si="373"/>
        <v>#DIV/0!</v>
      </c>
      <c r="N246" s="17"/>
      <c r="O246" s="12" t="s">
        <v>90</v>
      </c>
    </row>
    <row r="247" spans="1:15" ht="18.75" hidden="1" x14ac:dyDescent="0.25">
      <c r="A247" s="13" t="str">
        <f t="shared" si="374"/>
        <v>b</v>
      </c>
      <c r="B247" s="5" t="s">
        <v>2</v>
      </c>
      <c r="C247" s="6" t="s">
        <v>6</v>
      </c>
      <c r="D247" s="24"/>
      <c r="E247" s="24"/>
      <c r="F247" s="24"/>
      <c r="G247" s="26">
        <v>0</v>
      </c>
      <c r="H247" s="26">
        <v>0</v>
      </c>
      <c r="I247" s="24"/>
      <c r="J247" s="24"/>
      <c r="K247" s="24">
        <f t="shared" si="466"/>
        <v>0</v>
      </c>
      <c r="L247" s="43">
        <f t="shared" si="467"/>
        <v>0</v>
      </c>
      <c r="M247" s="46" t="e">
        <f t="shared" si="373"/>
        <v>#DIV/0!</v>
      </c>
      <c r="N247" s="17"/>
      <c r="O247" s="12" t="s">
        <v>90</v>
      </c>
    </row>
    <row r="248" spans="1:15" ht="18.75" hidden="1" x14ac:dyDescent="0.25">
      <c r="A248" s="13" t="str">
        <f t="shared" si="374"/>
        <v>b</v>
      </c>
      <c r="B248" s="5" t="s">
        <v>2</v>
      </c>
      <c r="C248" s="7" t="s">
        <v>7</v>
      </c>
      <c r="D248" s="24"/>
      <c r="E248" s="24"/>
      <c r="F248" s="24"/>
      <c r="G248" s="26">
        <v>0</v>
      </c>
      <c r="H248" s="26">
        <v>0</v>
      </c>
      <c r="I248" s="24"/>
      <c r="J248" s="24"/>
      <c r="K248" s="24">
        <f t="shared" si="466"/>
        <v>0</v>
      </c>
      <c r="L248" s="43">
        <f t="shared" si="467"/>
        <v>0</v>
      </c>
      <c r="M248" s="46" t="e">
        <f t="shared" si="373"/>
        <v>#DIV/0!</v>
      </c>
      <c r="N248" s="17"/>
      <c r="O248" s="12" t="s">
        <v>90</v>
      </c>
    </row>
    <row r="249" spans="1:15" ht="18.75" hidden="1" x14ac:dyDescent="0.25">
      <c r="A249" s="13" t="str">
        <f t="shared" si="374"/>
        <v>b</v>
      </c>
      <c r="B249" s="5" t="s">
        <v>2</v>
      </c>
      <c r="C249" s="7" t="s">
        <v>8</v>
      </c>
      <c r="D249" s="24"/>
      <c r="E249" s="24"/>
      <c r="F249" s="24"/>
      <c r="G249" s="26">
        <v>0</v>
      </c>
      <c r="H249" s="26">
        <v>0</v>
      </c>
      <c r="I249" s="24"/>
      <c r="J249" s="24"/>
      <c r="K249" s="24">
        <f t="shared" si="466"/>
        <v>0</v>
      </c>
      <c r="L249" s="43">
        <f t="shared" si="467"/>
        <v>0</v>
      </c>
      <c r="M249" s="46" t="e">
        <f t="shared" si="373"/>
        <v>#DIV/0!</v>
      </c>
      <c r="N249" s="17"/>
      <c r="O249" s="12" t="s">
        <v>90</v>
      </c>
    </row>
    <row r="250" spans="1:15" ht="18.75" x14ac:dyDescent="0.25">
      <c r="A250" s="13" t="str">
        <f t="shared" si="374"/>
        <v>a</v>
      </c>
      <c r="B250" s="5" t="s">
        <v>2</v>
      </c>
      <c r="C250" s="7" t="s">
        <v>9</v>
      </c>
      <c r="D250" s="24"/>
      <c r="E250" s="24"/>
      <c r="F250" s="24"/>
      <c r="G250" s="26">
        <v>3500000</v>
      </c>
      <c r="H250" s="26">
        <v>3400000</v>
      </c>
      <c r="I250" s="24">
        <v>1979473</v>
      </c>
      <c r="J250" s="24">
        <v>1050000</v>
      </c>
      <c r="K250" s="24">
        <f t="shared" si="466"/>
        <v>3029473</v>
      </c>
      <c r="L250" s="43">
        <f t="shared" si="467"/>
        <v>370527</v>
      </c>
      <c r="M250" s="46">
        <f t="shared" si="373"/>
        <v>0.89102147058823533</v>
      </c>
      <c r="N250" s="50"/>
      <c r="O250" s="12" t="s">
        <v>90</v>
      </c>
    </row>
    <row r="251" spans="1:15" ht="18.75" hidden="1" x14ac:dyDescent="0.25">
      <c r="A251" s="13" t="str">
        <f t="shared" si="374"/>
        <v>b</v>
      </c>
      <c r="B251" s="5" t="s">
        <v>2</v>
      </c>
      <c r="C251" s="7" t="s">
        <v>10</v>
      </c>
      <c r="D251" s="24"/>
      <c r="E251" s="24"/>
      <c r="F251" s="24"/>
      <c r="G251" s="26">
        <v>0</v>
      </c>
      <c r="H251" s="26">
        <v>0</v>
      </c>
      <c r="I251" s="24"/>
      <c r="J251" s="24"/>
      <c r="K251" s="24">
        <f t="shared" si="466"/>
        <v>0</v>
      </c>
      <c r="L251" s="43">
        <f t="shared" si="467"/>
        <v>0</v>
      </c>
      <c r="M251" s="46" t="e">
        <f t="shared" si="373"/>
        <v>#DIV/0!</v>
      </c>
      <c r="N251" s="17"/>
      <c r="O251" s="12" t="s">
        <v>90</v>
      </c>
    </row>
    <row r="252" spans="1:15" ht="18.75" hidden="1" x14ac:dyDescent="0.25">
      <c r="A252" s="13" t="str">
        <f t="shared" si="374"/>
        <v>b</v>
      </c>
      <c r="B252" s="5" t="s">
        <v>2</v>
      </c>
      <c r="C252" s="4" t="s">
        <v>11</v>
      </c>
      <c r="D252" s="23"/>
      <c r="E252" s="23"/>
      <c r="F252" s="23"/>
      <c r="G252" s="23">
        <v>0</v>
      </c>
      <c r="H252" s="23">
        <v>0</v>
      </c>
      <c r="I252" s="24"/>
      <c r="J252" s="23"/>
      <c r="K252" s="23">
        <f t="shared" si="466"/>
        <v>0</v>
      </c>
      <c r="L252" s="44">
        <f t="shared" si="467"/>
        <v>0</v>
      </c>
      <c r="M252" s="45" t="e">
        <f t="shared" si="373"/>
        <v>#DIV/0!</v>
      </c>
      <c r="N252" s="16"/>
      <c r="O252" s="12" t="s">
        <v>90</v>
      </c>
    </row>
    <row r="253" spans="1:15" ht="18.75" hidden="1" x14ac:dyDescent="0.25">
      <c r="A253" s="13" t="str">
        <f t="shared" si="374"/>
        <v>b</v>
      </c>
      <c r="B253" s="5" t="s">
        <v>2</v>
      </c>
      <c r="C253" s="4" t="s">
        <v>12</v>
      </c>
      <c r="D253" s="23"/>
      <c r="E253" s="23"/>
      <c r="F253" s="23"/>
      <c r="G253" s="23">
        <v>0</v>
      </c>
      <c r="H253" s="23">
        <v>0</v>
      </c>
      <c r="I253" s="24"/>
      <c r="J253" s="23"/>
      <c r="K253" s="23">
        <f t="shared" si="466"/>
        <v>0</v>
      </c>
      <c r="L253" s="44">
        <f t="shared" si="467"/>
        <v>0</v>
      </c>
      <c r="M253" s="45" t="e">
        <f t="shared" si="373"/>
        <v>#DIV/0!</v>
      </c>
      <c r="N253" s="16"/>
      <c r="O253" s="12" t="s">
        <v>90</v>
      </c>
    </row>
    <row r="254" spans="1:15" ht="18.75" hidden="1" x14ac:dyDescent="0.25">
      <c r="A254" s="13" t="str">
        <f t="shared" si="374"/>
        <v>b</v>
      </c>
      <c r="B254" s="5" t="s">
        <v>2</v>
      </c>
      <c r="C254" s="4" t="s">
        <v>13</v>
      </c>
      <c r="D254" s="23"/>
      <c r="E254" s="23"/>
      <c r="F254" s="23"/>
      <c r="G254" s="23">
        <v>0</v>
      </c>
      <c r="H254" s="23">
        <v>0</v>
      </c>
      <c r="I254" s="24"/>
      <c r="J254" s="23"/>
      <c r="K254" s="23">
        <f t="shared" si="466"/>
        <v>0</v>
      </c>
      <c r="L254" s="44">
        <f t="shared" si="467"/>
        <v>0</v>
      </c>
      <c r="M254" s="45" t="e">
        <f t="shared" si="373"/>
        <v>#DIV/0!</v>
      </c>
      <c r="N254" s="16"/>
      <c r="O254" s="12" t="s">
        <v>90</v>
      </c>
    </row>
    <row r="255" spans="1:15" ht="36" x14ac:dyDescent="0.25">
      <c r="A255" s="13" t="str">
        <f t="shared" si="374"/>
        <v>a</v>
      </c>
      <c r="B255" s="18" t="s">
        <v>121</v>
      </c>
      <c r="C255" s="19" t="s">
        <v>29</v>
      </c>
      <c r="D255" s="24"/>
      <c r="E255" s="24"/>
      <c r="F255" s="24"/>
      <c r="G255" s="25">
        <f t="shared" ref="G255:H255" si="468">G256+G264+G265+G266</f>
        <v>40000</v>
      </c>
      <c r="H255" s="25">
        <f t="shared" si="468"/>
        <v>40000</v>
      </c>
      <c r="I255" s="24">
        <f t="shared" ref="I255" si="469">I256+I264+I265+I266</f>
        <v>16377</v>
      </c>
      <c r="J255" s="24">
        <f t="shared" ref="J255" si="470">J256+J264+J265+J266</f>
        <v>23623</v>
      </c>
      <c r="K255" s="24">
        <f t="shared" ref="K255" si="471">K256+K264+K265+K266</f>
        <v>40000</v>
      </c>
      <c r="L255" s="43">
        <f t="shared" ref="L255" si="472">L256+L264+L265+L266</f>
        <v>0</v>
      </c>
      <c r="M255" s="46">
        <f t="shared" si="373"/>
        <v>1</v>
      </c>
      <c r="N255" s="50"/>
      <c r="O255" s="12" t="s">
        <v>90</v>
      </c>
    </row>
    <row r="256" spans="1:15" ht="18.75" x14ac:dyDescent="0.25">
      <c r="A256" s="13" t="str">
        <f t="shared" si="374"/>
        <v>a</v>
      </c>
      <c r="B256" s="3" t="s">
        <v>2</v>
      </c>
      <c r="C256" s="4" t="s">
        <v>3</v>
      </c>
      <c r="D256" s="23"/>
      <c r="E256" s="23"/>
      <c r="F256" s="23"/>
      <c r="G256" s="23">
        <f t="shared" ref="G256:H256" si="473">G257+G258+G259+G260+G261+G262+G263</f>
        <v>40000</v>
      </c>
      <c r="H256" s="23">
        <f t="shared" si="473"/>
        <v>40000</v>
      </c>
      <c r="I256" s="24">
        <f t="shared" ref="I256" si="474">I257+I258+I259+I260+I261+I262+I263</f>
        <v>16377</v>
      </c>
      <c r="J256" s="23">
        <f t="shared" ref="J256:L256" si="475">J257+J258+J259+J260+J261+J262+J263</f>
        <v>23623</v>
      </c>
      <c r="K256" s="23">
        <f t="shared" si="475"/>
        <v>40000</v>
      </c>
      <c r="L256" s="44">
        <f t="shared" si="475"/>
        <v>0</v>
      </c>
      <c r="M256" s="45">
        <f t="shared" si="373"/>
        <v>1</v>
      </c>
      <c r="N256" s="50"/>
      <c r="O256" s="12" t="s">
        <v>90</v>
      </c>
    </row>
    <row r="257" spans="1:15" ht="18.75" hidden="1" x14ac:dyDescent="0.25">
      <c r="A257" s="13" t="str">
        <f t="shared" si="374"/>
        <v>b</v>
      </c>
      <c r="B257" s="5" t="s">
        <v>2</v>
      </c>
      <c r="C257" s="6" t="s">
        <v>4</v>
      </c>
      <c r="D257" s="24"/>
      <c r="E257" s="24"/>
      <c r="F257" s="24"/>
      <c r="G257" s="26">
        <v>0</v>
      </c>
      <c r="H257" s="26">
        <v>0</v>
      </c>
      <c r="I257" s="24"/>
      <c r="J257" s="24"/>
      <c r="K257" s="24">
        <f t="shared" ref="K257:K266" si="476">I257+J257</f>
        <v>0</v>
      </c>
      <c r="L257" s="43">
        <f t="shared" ref="L257:L266" si="477">H257-K257</f>
        <v>0</v>
      </c>
      <c r="M257" s="46" t="e">
        <f t="shared" si="373"/>
        <v>#DIV/0!</v>
      </c>
      <c r="N257" s="17"/>
      <c r="O257" s="12" t="s">
        <v>90</v>
      </c>
    </row>
    <row r="258" spans="1:15" ht="18.75" hidden="1" x14ac:dyDescent="0.25">
      <c r="A258" s="13" t="str">
        <f t="shared" si="374"/>
        <v>b</v>
      </c>
      <c r="B258" s="5" t="s">
        <v>2</v>
      </c>
      <c r="C258" s="6" t="s">
        <v>5</v>
      </c>
      <c r="D258" s="24"/>
      <c r="E258" s="24"/>
      <c r="F258" s="24"/>
      <c r="G258" s="26">
        <v>0</v>
      </c>
      <c r="H258" s="26">
        <v>0</v>
      </c>
      <c r="I258" s="24"/>
      <c r="J258" s="24"/>
      <c r="K258" s="24">
        <f t="shared" si="476"/>
        <v>0</v>
      </c>
      <c r="L258" s="43">
        <f t="shared" si="477"/>
        <v>0</v>
      </c>
      <c r="M258" s="46" t="e">
        <f t="shared" si="373"/>
        <v>#DIV/0!</v>
      </c>
      <c r="N258" s="17"/>
      <c r="O258" s="12" t="s">
        <v>90</v>
      </c>
    </row>
    <row r="259" spans="1:15" ht="18.75" hidden="1" x14ac:dyDescent="0.25">
      <c r="A259" s="13" t="str">
        <f t="shared" si="374"/>
        <v>b</v>
      </c>
      <c r="B259" s="5" t="s">
        <v>2</v>
      </c>
      <c r="C259" s="6" t="s">
        <v>6</v>
      </c>
      <c r="D259" s="24"/>
      <c r="E259" s="24"/>
      <c r="F259" s="24"/>
      <c r="G259" s="26">
        <v>0</v>
      </c>
      <c r="H259" s="26">
        <v>0</v>
      </c>
      <c r="I259" s="24"/>
      <c r="J259" s="24"/>
      <c r="K259" s="24">
        <f t="shared" si="476"/>
        <v>0</v>
      </c>
      <c r="L259" s="43">
        <f t="shared" si="477"/>
        <v>0</v>
      </c>
      <c r="M259" s="46" t="e">
        <f t="shared" ref="M259:M322" si="478">K259/H259</f>
        <v>#DIV/0!</v>
      </c>
      <c r="N259" s="17"/>
      <c r="O259" s="12" t="s">
        <v>90</v>
      </c>
    </row>
    <row r="260" spans="1:15" ht="18.75" hidden="1" x14ac:dyDescent="0.25">
      <c r="A260" s="13" t="str">
        <f t="shared" ref="A260:A323" si="479">IF((D260+I260+G260+H260+J260+K260)&gt;0,"a","b")</f>
        <v>b</v>
      </c>
      <c r="B260" s="5" t="s">
        <v>2</v>
      </c>
      <c r="C260" s="7" t="s">
        <v>7</v>
      </c>
      <c r="D260" s="24"/>
      <c r="E260" s="24"/>
      <c r="F260" s="24"/>
      <c r="G260" s="26">
        <v>0</v>
      </c>
      <c r="H260" s="26">
        <v>0</v>
      </c>
      <c r="I260" s="24"/>
      <c r="J260" s="24"/>
      <c r="K260" s="24">
        <f t="shared" si="476"/>
        <v>0</v>
      </c>
      <c r="L260" s="43">
        <f t="shared" si="477"/>
        <v>0</v>
      </c>
      <c r="M260" s="46" t="e">
        <f t="shared" si="478"/>
        <v>#DIV/0!</v>
      </c>
      <c r="N260" s="17"/>
      <c r="O260" s="12" t="s">
        <v>90</v>
      </c>
    </row>
    <row r="261" spans="1:15" ht="18.75" hidden="1" x14ac:dyDescent="0.25">
      <c r="A261" s="13" t="str">
        <f t="shared" si="479"/>
        <v>b</v>
      </c>
      <c r="B261" s="5" t="s">
        <v>2</v>
      </c>
      <c r="C261" s="7" t="s">
        <v>8</v>
      </c>
      <c r="D261" s="24"/>
      <c r="E261" s="24"/>
      <c r="F261" s="24"/>
      <c r="G261" s="26">
        <v>0</v>
      </c>
      <c r="H261" s="26">
        <v>0</v>
      </c>
      <c r="I261" s="24"/>
      <c r="J261" s="24"/>
      <c r="K261" s="24">
        <f t="shared" si="476"/>
        <v>0</v>
      </c>
      <c r="L261" s="43">
        <f t="shared" si="477"/>
        <v>0</v>
      </c>
      <c r="M261" s="46" t="e">
        <f t="shared" si="478"/>
        <v>#DIV/0!</v>
      </c>
      <c r="N261" s="17"/>
      <c r="O261" s="12" t="s">
        <v>90</v>
      </c>
    </row>
    <row r="262" spans="1:15" ht="18.75" x14ac:dyDescent="0.25">
      <c r="A262" s="13" t="str">
        <f t="shared" si="479"/>
        <v>a</v>
      </c>
      <c r="B262" s="5" t="s">
        <v>2</v>
      </c>
      <c r="C262" s="7" t="s">
        <v>9</v>
      </c>
      <c r="D262" s="24"/>
      <c r="E262" s="24"/>
      <c r="F262" s="24"/>
      <c r="G262" s="26">
        <v>40000</v>
      </c>
      <c r="H262" s="26">
        <v>40000</v>
      </c>
      <c r="I262" s="24">
        <v>16377</v>
      </c>
      <c r="J262" s="24">
        <v>23623</v>
      </c>
      <c r="K262" s="24">
        <f t="shared" si="476"/>
        <v>40000</v>
      </c>
      <c r="L262" s="43">
        <f t="shared" si="477"/>
        <v>0</v>
      </c>
      <c r="M262" s="46">
        <f t="shared" si="478"/>
        <v>1</v>
      </c>
      <c r="N262" s="50"/>
      <c r="O262" s="12" t="s">
        <v>90</v>
      </c>
    </row>
    <row r="263" spans="1:15" ht="18.75" hidden="1" x14ac:dyDescent="0.25">
      <c r="A263" s="13" t="str">
        <f t="shared" si="479"/>
        <v>b</v>
      </c>
      <c r="B263" s="5" t="s">
        <v>2</v>
      </c>
      <c r="C263" s="7" t="s">
        <v>10</v>
      </c>
      <c r="D263" s="24"/>
      <c r="E263" s="24"/>
      <c r="F263" s="24"/>
      <c r="G263" s="26">
        <v>0</v>
      </c>
      <c r="H263" s="26">
        <v>0</v>
      </c>
      <c r="I263" s="24"/>
      <c r="J263" s="24"/>
      <c r="K263" s="24">
        <f t="shared" si="476"/>
        <v>0</v>
      </c>
      <c r="L263" s="43">
        <f t="shared" si="477"/>
        <v>0</v>
      </c>
      <c r="M263" s="46" t="e">
        <f t="shared" si="478"/>
        <v>#DIV/0!</v>
      </c>
      <c r="N263" s="17"/>
      <c r="O263" s="12" t="s">
        <v>90</v>
      </c>
    </row>
    <row r="264" spans="1:15" ht="18.75" hidden="1" x14ac:dyDescent="0.25">
      <c r="A264" s="13" t="str">
        <f t="shared" si="479"/>
        <v>b</v>
      </c>
      <c r="B264" s="5" t="s">
        <v>2</v>
      </c>
      <c r="C264" s="4" t="s">
        <v>11</v>
      </c>
      <c r="D264" s="23"/>
      <c r="E264" s="23"/>
      <c r="F264" s="23"/>
      <c r="G264" s="23">
        <v>0</v>
      </c>
      <c r="H264" s="23">
        <v>0</v>
      </c>
      <c r="I264" s="24"/>
      <c r="J264" s="23"/>
      <c r="K264" s="23">
        <f t="shared" si="476"/>
        <v>0</v>
      </c>
      <c r="L264" s="44">
        <f t="shared" si="477"/>
        <v>0</v>
      </c>
      <c r="M264" s="45" t="e">
        <f t="shared" si="478"/>
        <v>#DIV/0!</v>
      </c>
      <c r="N264" s="16"/>
      <c r="O264" s="12" t="s">
        <v>90</v>
      </c>
    </row>
    <row r="265" spans="1:15" ht="18.75" hidden="1" x14ac:dyDescent="0.25">
      <c r="A265" s="13" t="str">
        <f t="shared" si="479"/>
        <v>b</v>
      </c>
      <c r="B265" s="5" t="s">
        <v>2</v>
      </c>
      <c r="C265" s="4" t="s">
        <v>12</v>
      </c>
      <c r="D265" s="23"/>
      <c r="E265" s="23"/>
      <c r="F265" s="23"/>
      <c r="G265" s="23">
        <v>0</v>
      </c>
      <c r="H265" s="23">
        <v>0</v>
      </c>
      <c r="I265" s="24"/>
      <c r="J265" s="23"/>
      <c r="K265" s="23">
        <f t="shared" si="476"/>
        <v>0</v>
      </c>
      <c r="L265" s="44">
        <f t="shared" si="477"/>
        <v>0</v>
      </c>
      <c r="M265" s="45" t="e">
        <f t="shared" si="478"/>
        <v>#DIV/0!</v>
      </c>
      <c r="N265" s="16"/>
      <c r="O265" s="12" t="s">
        <v>90</v>
      </c>
    </row>
    <row r="266" spans="1:15" ht="18.75" hidden="1" x14ac:dyDescent="0.25">
      <c r="A266" s="13" t="str">
        <f t="shared" si="479"/>
        <v>b</v>
      </c>
      <c r="B266" s="5" t="s">
        <v>2</v>
      </c>
      <c r="C266" s="4" t="s">
        <v>13</v>
      </c>
      <c r="D266" s="23"/>
      <c r="E266" s="23"/>
      <c r="F266" s="23"/>
      <c r="G266" s="23">
        <v>0</v>
      </c>
      <c r="H266" s="23">
        <v>0</v>
      </c>
      <c r="I266" s="24"/>
      <c r="J266" s="23"/>
      <c r="K266" s="23">
        <f t="shared" si="476"/>
        <v>0</v>
      </c>
      <c r="L266" s="44">
        <f t="shared" si="477"/>
        <v>0</v>
      </c>
      <c r="M266" s="45" t="e">
        <f t="shared" si="478"/>
        <v>#DIV/0!</v>
      </c>
      <c r="N266" s="16"/>
      <c r="O266" s="12" t="s">
        <v>90</v>
      </c>
    </row>
    <row r="267" spans="1:15" ht="36" x14ac:dyDescent="0.25">
      <c r="A267" s="13" t="str">
        <f t="shared" si="479"/>
        <v>a</v>
      </c>
      <c r="B267" s="18" t="s">
        <v>122</v>
      </c>
      <c r="C267" s="19" t="s">
        <v>30</v>
      </c>
      <c r="D267" s="24"/>
      <c r="E267" s="24"/>
      <c r="F267" s="24"/>
      <c r="G267" s="25">
        <f t="shared" ref="G267:H267" si="480">G268+G276+G277+G278</f>
        <v>6500000</v>
      </c>
      <c r="H267" s="25">
        <f t="shared" si="480"/>
        <v>6258300</v>
      </c>
      <c r="I267" s="24">
        <f t="shared" ref="I267" si="481">I268+I276+I277+I278</f>
        <v>3052524</v>
      </c>
      <c r="J267" s="24">
        <f t="shared" ref="J267" si="482">J268+J276+J277+J278</f>
        <v>1400000</v>
      </c>
      <c r="K267" s="24">
        <f t="shared" ref="K267" si="483">K268+K276+K277+K278</f>
        <v>4452524</v>
      </c>
      <c r="L267" s="43">
        <f t="shared" ref="L267" si="484">L268+L276+L277+L278</f>
        <v>1805776</v>
      </c>
      <c r="M267" s="46">
        <f t="shared" si="478"/>
        <v>0.71145902241822856</v>
      </c>
      <c r="N267" s="50"/>
      <c r="O267" s="12" t="s">
        <v>90</v>
      </c>
    </row>
    <row r="268" spans="1:15" ht="18.75" x14ac:dyDescent="0.25">
      <c r="A268" s="13" t="str">
        <f t="shared" si="479"/>
        <v>a</v>
      </c>
      <c r="B268" s="3" t="s">
        <v>2</v>
      </c>
      <c r="C268" s="4" t="s">
        <v>3</v>
      </c>
      <c r="D268" s="23"/>
      <c r="E268" s="23"/>
      <c r="F268" s="23"/>
      <c r="G268" s="23">
        <f t="shared" ref="G268:H268" si="485">G269+G270+G271+G272+G273+G274+G275</f>
        <v>6500000</v>
      </c>
      <c r="H268" s="23">
        <f t="shared" si="485"/>
        <v>6258300</v>
      </c>
      <c r="I268" s="24">
        <f t="shared" ref="I268" si="486">I269+I270+I271+I272+I273+I274+I275</f>
        <v>3052524</v>
      </c>
      <c r="J268" s="23">
        <f t="shared" ref="J268:L268" si="487">J269+J270+J271+J272+J273+J274+J275</f>
        <v>1400000</v>
      </c>
      <c r="K268" s="23">
        <f t="shared" si="487"/>
        <v>4452524</v>
      </c>
      <c r="L268" s="44">
        <f t="shared" si="487"/>
        <v>1805776</v>
      </c>
      <c r="M268" s="45">
        <f t="shared" si="478"/>
        <v>0.71145902241822856</v>
      </c>
      <c r="N268" s="50"/>
      <c r="O268" s="12" t="s">
        <v>90</v>
      </c>
    </row>
    <row r="269" spans="1:15" ht="18.75" hidden="1" x14ac:dyDescent="0.25">
      <c r="A269" s="13" t="str">
        <f t="shared" si="479"/>
        <v>b</v>
      </c>
      <c r="B269" s="5" t="s">
        <v>2</v>
      </c>
      <c r="C269" s="6" t="s">
        <v>4</v>
      </c>
      <c r="D269" s="24"/>
      <c r="E269" s="24"/>
      <c r="F269" s="24"/>
      <c r="G269" s="26">
        <v>0</v>
      </c>
      <c r="H269" s="26">
        <v>0</v>
      </c>
      <c r="I269" s="24"/>
      <c r="J269" s="24"/>
      <c r="K269" s="24">
        <f t="shared" ref="K269:K278" si="488">I269+J269</f>
        <v>0</v>
      </c>
      <c r="L269" s="43">
        <f t="shared" ref="L269:L278" si="489">H269-K269</f>
        <v>0</v>
      </c>
      <c r="M269" s="46" t="e">
        <f t="shared" si="478"/>
        <v>#DIV/0!</v>
      </c>
      <c r="N269" s="17"/>
      <c r="O269" s="12" t="s">
        <v>90</v>
      </c>
    </row>
    <row r="270" spans="1:15" ht="18.75" hidden="1" x14ac:dyDescent="0.25">
      <c r="A270" s="13" t="str">
        <f t="shared" si="479"/>
        <v>b</v>
      </c>
      <c r="B270" s="5" t="s">
        <v>2</v>
      </c>
      <c r="C270" s="6" t="s">
        <v>5</v>
      </c>
      <c r="D270" s="24"/>
      <c r="E270" s="24"/>
      <c r="F270" s="24"/>
      <c r="G270" s="26">
        <v>0</v>
      </c>
      <c r="H270" s="26">
        <v>0</v>
      </c>
      <c r="I270" s="24"/>
      <c r="J270" s="24"/>
      <c r="K270" s="24">
        <f t="shared" si="488"/>
        <v>0</v>
      </c>
      <c r="L270" s="43">
        <f t="shared" si="489"/>
        <v>0</v>
      </c>
      <c r="M270" s="46" t="e">
        <f t="shared" si="478"/>
        <v>#DIV/0!</v>
      </c>
      <c r="N270" s="17"/>
      <c r="O270" s="12" t="s">
        <v>90</v>
      </c>
    </row>
    <row r="271" spans="1:15" ht="18.75" hidden="1" x14ac:dyDescent="0.25">
      <c r="A271" s="13" t="str">
        <f t="shared" si="479"/>
        <v>b</v>
      </c>
      <c r="B271" s="5" t="s">
        <v>2</v>
      </c>
      <c r="C271" s="6" t="s">
        <v>6</v>
      </c>
      <c r="D271" s="24"/>
      <c r="E271" s="24"/>
      <c r="F271" s="24"/>
      <c r="G271" s="26">
        <v>0</v>
      </c>
      <c r="H271" s="26">
        <v>0</v>
      </c>
      <c r="I271" s="24"/>
      <c r="J271" s="24"/>
      <c r="K271" s="24">
        <f t="shared" si="488"/>
        <v>0</v>
      </c>
      <c r="L271" s="43">
        <f t="shared" si="489"/>
        <v>0</v>
      </c>
      <c r="M271" s="46" t="e">
        <f t="shared" si="478"/>
        <v>#DIV/0!</v>
      </c>
      <c r="N271" s="17"/>
      <c r="O271" s="12" t="s">
        <v>90</v>
      </c>
    </row>
    <row r="272" spans="1:15" ht="18.75" hidden="1" x14ac:dyDescent="0.25">
      <c r="A272" s="13" t="str">
        <f t="shared" si="479"/>
        <v>b</v>
      </c>
      <c r="B272" s="5" t="s">
        <v>2</v>
      </c>
      <c r="C272" s="7" t="s">
        <v>7</v>
      </c>
      <c r="D272" s="24"/>
      <c r="E272" s="24"/>
      <c r="F272" s="24"/>
      <c r="G272" s="26">
        <v>0</v>
      </c>
      <c r="H272" s="26">
        <v>0</v>
      </c>
      <c r="I272" s="24"/>
      <c r="J272" s="24"/>
      <c r="K272" s="24">
        <f t="shared" si="488"/>
        <v>0</v>
      </c>
      <c r="L272" s="43">
        <f t="shared" si="489"/>
        <v>0</v>
      </c>
      <c r="M272" s="46" t="e">
        <f t="shared" si="478"/>
        <v>#DIV/0!</v>
      </c>
      <c r="N272" s="17"/>
      <c r="O272" s="12" t="s">
        <v>90</v>
      </c>
    </row>
    <row r="273" spans="1:15" ht="18.75" hidden="1" x14ac:dyDescent="0.25">
      <c r="A273" s="13" t="str">
        <f t="shared" si="479"/>
        <v>b</v>
      </c>
      <c r="B273" s="5" t="s">
        <v>2</v>
      </c>
      <c r="C273" s="7" t="s">
        <v>8</v>
      </c>
      <c r="D273" s="24"/>
      <c r="E273" s="24"/>
      <c r="F273" s="24"/>
      <c r="G273" s="26">
        <v>0</v>
      </c>
      <c r="H273" s="26">
        <v>0</v>
      </c>
      <c r="I273" s="24"/>
      <c r="J273" s="24"/>
      <c r="K273" s="24">
        <f t="shared" si="488"/>
        <v>0</v>
      </c>
      <c r="L273" s="43">
        <f t="shared" si="489"/>
        <v>0</v>
      </c>
      <c r="M273" s="46" t="e">
        <f t="shared" si="478"/>
        <v>#DIV/0!</v>
      </c>
      <c r="N273" s="17"/>
      <c r="O273" s="12" t="s">
        <v>90</v>
      </c>
    </row>
    <row r="274" spans="1:15" ht="18.75" x14ac:dyDescent="0.25">
      <c r="A274" s="13" t="str">
        <f t="shared" si="479"/>
        <v>a</v>
      </c>
      <c r="B274" s="5" t="s">
        <v>2</v>
      </c>
      <c r="C274" s="7" t="s">
        <v>9</v>
      </c>
      <c r="D274" s="24"/>
      <c r="E274" s="24"/>
      <c r="F274" s="24"/>
      <c r="G274" s="26">
        <v>6500000</v>
      </c>
      <c r="H274" s="26">
        <v>6258300</v>
      </c>
      <c r="I274" s="24">
        <v>3052524</v>
      </c>
      <c r="J274" s="24">
        <v>1400000</v>
      </c>
      <c r="K274" s="24">
        <f t="shared" si="488"/>
        <v>4452524</v>
      </c>
      <c r="L274" s="43">
        <f t="shared" si="489"/>
        <v>1805776</v>
      </c>
      <c r="M274" s="46">
        <f t="shared" si="478"/>
        <v>0.71145902241822856</v>
      </c>
      <c r="N274" s="50"/>
      <c r="O274" s="12" t="s">
        <v>90</v>
      </c>
    </row>
    <row r="275" spans="1:15" ht="18.75" hidden="1" x14ac:dyDescent="0.25">
      <c r="A275" s="13" t="str">
        <f t="shared" si="479"/>
        <v>b</v>
      </c>
      <c r="B275" s="5" t="s">
        <v>2</v>
      </c>
      <c r="C275" s="7" t="s">
        <v>10</v>
      </c>
      <c r="D275" s="24"/>
      <c r="E275" s="24"/>
      <c r="F275" s="24"/>
      <c r="G275" s="26">
        <v>0</v>
      </c>
      <c r="H275" s="26">
        <v>0</v>
      </c>
      <c r="I275" s="24"/>
      <c r="J275" s="24"/>
      <c r="K275" s="24">
        <f t="shared" si="488"/>
        <v>0</v>
      </c>
      <c r="L275" s="43">
        <f t="shared" si="489"/>
        <v>0</v>
      </c>
      <c r="M275" s="46" t="e">
        <f t="shared" si="478"/>
        <v>#DIV/0!</v>
      </c>
      <c r="N275" s="17"/>
      <c r="O275" s="12" t="s">
        <v>90</v>
      </c>
    </row>
    <row r="276" spans="1:15" ht="18.75" hidden="1" x14ac:dyDescent="0.25">
      <c r="A276" s="13" t="str">
        <f t="shared" si="479"/>
        <v>b</v>
      </c>
      <c r="B276" s="5" t="s">
        <v>2</v>
      </c>
      <c r="C276" s="4" t="s">
        <v>11</v>
      </c>
      <c r="D276" s="23"/>
      <c r="E276" s="23"/>
      <c r="F276" s="23"/>
      <c r="G276" s="23">
        <v>0</v>
      </c>
      <c r="H276" s="23">
        <v>0</v>
      </c>
      <c r="I276" s="24"/>
      <c r="J276" s="23"/>
      <c r="K276" s="23">
        <f t="shared" si="488"/>
        <v>0</v>
      </c>
      <c r="L276" s="44">
        <f t="shared" si="489"/>
        <v>0</v>
      </c>
      <c r="M276" s="45" t="e">
        <f t="shared" si="478"/>
        <v>#DIV/0!</v>
      </c>
      <c r="N276" s="16"/>
      <c r="O276" s="12" t="s">
        <v>90</v>
      </c>
    </row>
    <row r="277" spans="1:15" ht="18.75" hidden="1" x14ac:dyDescent="0.25">
      <c r="A277" s="13" t="str">
        <f t="shared" si="479"/>
        <v>b</v>
      </c>
      <c r="B277" s="5" t="s">
        <v>2</v>
      </c>
      <c r="C277" s="4" t="s">
        <v>12</v>
      </c>
      <c r="D277" s="23"/>
      <c r="E277" s="23"/>
      <c r="F277" s="23"/>
      <c r="G277" s="23">
        <v>0</v>
      </c>
      <c r="H277" s="23">
        <v>0</v>
      </c>
      <c r="I277" s="24"/>
      <c r="J277" s="23"/>
      <c r="K277" s="23">
        <f t="shared" si="488"/>
        <v>0</v>
      </c>
      <c r="L277" s="44">
        <f t="shared" si="489"/>
        <v>0</v>
      </c>
      <c r="M277" s="45" t="e">
        <f t="shared" si="478"/>
        <v>#DIV/0!</v>
      </c>
      <c r="N277" s="16"/>
      <c r="O277" s="12" t="s">
        <v>90</v>
      </c>
    </row>
    <row r="278" spans="1:15" ht="18.75" hidden="1" x14ac:dyDescent="0.25">
      <c r="A278" s="13" t="str">
        <f t="shared" si="479"/>
        <v>b</v>
      </c>
      <c r="B278" s="5" t="s">
        <v>2</v>
      </c>
      <c r="C278" s="4" t="s">
        <v>13</v>
      </c>
      <c r="D278" s="23"/>
      <c r="E278" s="23"/>
      <c r="F278" s="23"/>
      <c r="G278" s="23">
        <v>0</v>
      </c>
      <c r="H278" s="23">
        <v>0</v>
      </c>
      <c r="I278" s="24"/>
      <c r="J278" s="23"/>
      <c r="K278" s="23">
        <f t="shared" si="488"/>
        <v>0</v>
      </c>
      <c r="L278" s="44">
        <f t="shared" si="489"/>
        <v>0</v>
      </c>
      <c r="M278" s="45" t="e">
        <f t="shared" si="478"/>
        <v>#DIV/0!</v>
      </c>
      <c r="N278" s="16"/>
      <c r="O278" s="12" t="s">
        <v>90</v>
      </c>
    </row>
    <row r="279" spans="1:15" ht="31.5" x14ac:dyDescent="0.25">
      <c r="A279" s="13" t="str">
        <f t="shared" si="479"/>
        <v>a</v>
      </c>
      <c r="B279" s="18" t="s">
        <v>123</v>
      </c>
      <c r="C279" s="19" t="s">
        <v>31</v>
      </c>
      <c r="D279" s="24">
        <f t="shared" ref="D279:F279" si="490">D280+D288+D289+D290</f>
        <v>15000</v>
      </c>
      <c r="E279" s="24">
        <f t="shared" si="490"/>
        <v>0</v>
      </c>
      <c r="F279" s="24">
        <f t="shared" si="490"/>
        <v>0</v>
      </c>
      <c r="G279" s="25">
        <f t="shared" ref="G279:H279" si="491">G280+G288+G289+G290</f>
        <v>5500000</v>
      </c>
      <c r="H279" s="25">
        <f t="shared" si="491"/>
        <v>5278900</v>
      </c>
      <c r="I279" s="24">
        <f t="shared" ref="I279" si="492">I280+I288+I289+I290</f>
        <v>4238194</v>
      </c>
      <c r="J279" s="24">
        <f t="shared" ref="J279" si="493">J280+J288+J289+J290</f>
        <v>1022800</v>
      </c>
      <c r="K279" s="24">
        <f t="shared" ref="K279" si="494">K280+K288+K289+K290</f>
        <v>5260994</v>
      </c>
      <c r="L279" s="43">
        <f t="shared" ref="L279" si="495">L280+L288+L289+L290</f>
        <v>17906</v>
      </c>
      <c r="M279" s="46">
        <f t="shared" si="478"/>
        <v>0.99660800545568207</v>
      </c>
      <c r="N279" s="50"/>
      <c r="O279" s="12" t="s">
        <v>90</v>
      </c>
    </row>
    <row r="280" spans="1:15" ht="18.75" x14ac:dyDescent="0.25">
      <c r="A280" s="13" t="str">
        <f t="shared" si="479"/>
        <v>a</v>
      </c>
      <c r="B280" s="3" t="s">
        <v>2</v>
      </c>
      <c r="C280" s="4" t="s">
        <v>3</v>
      </c>
      <c r="D280" s="23">
        <f t="shared" ref="D280:F280" si="496">D281+D282+D283+D284+D285+D286+D287</f>
        <v>15000</v>
      </c>
      <c r="E280" s="23">
        <f t="shared" si="496"/>
        <v>0</v>
      </c>
      <c r="F280" s="23">
        <f t="shared" si="496"/>
        <v>0</v>
      </c>
      <c r="G280" s="23">
        <f t="shared" ref="G280:H280" si="497">G281+G282+G283+G284+G285+G286+G287</f>
        <v>5500000</v>
      </c>
      <c r="H280" s="23">
        <f t="shared" si="497"/>
        <v>5278900</v>
      </c>
      <c r="I280" s="24">
        <f t="shared" ref="I280" si="498">I281+I282+I283+I284+I285+I286+I287</f>
        <v>4238194</v>
      </c>
      <c r="J280" s="23">
        <f t="shared" ref="J280:L280" si="499">J281+J282+J283+J284+J285+J286+J287</f>
        <v>1022800</v>
      </c>
      <c r="K280" s="23">
        <f t="shared" si="499"/>
        <v>5260994</v>
      </c>
      <c r="L280" s="44">
        <f t="shared" si="499"/>
        <v>17906</v>
      </c>
      <c r="M280" s="45">
        <f t="shared" si="478"/>
        <v>0.99660800545568207</v>
      </c>
      <c r="N280" s="50"/>
      <c r="O280" s="12" t="s">
        <v>90</v>
      </c>
    </row>
    <row r="281" spans="1:15" ht="18.75" hidden="1" x14ac:dyDescent="0.25">
      <c r="A281" s="13" t="str">
        <f t="shared" si="479"/>
        <v>b</v>
      </c>
      <c r="B281" s="5" t="s">
        <v>2</v>
      </c>
      <c r="C281" s="6" t="s">
        <v>4</v>
      </c>
      <c r="D281" s="24"/>
      <c r="E281" s="24"/>
      <c r="F281" s="24"/>
      <c r="G281" s="26">
        <v>0</v>
      </c>
      <c r="H281" s="26">
        <v>0</v>
      </c>
      <c r="I281" s="24"/>
      <c r="J281" s="24"/>
      <c r="K281" s="24">
        <f t="shared" ref="K281:K290" si="500">I281+J281</f>
        <v>0</v>
      </c>
      <c r="L281" s="43">
        <f t="shared" ref="L281:L290" si="501">H281-K281</f>
        <v>0</v>
      </c>
      <c r="M281" s="46" t="e">
        <f t="shared" si="478"/>
        <v>#DIV/0!</v>
      </c>
      <c r="N281" s="17"/>
      <c r="O281" s="12" t="s">
        <v>90</v>
      </c>
    </row>
    <row r="282" spans="1:15" ht="18.75" hidden="1" x14ac:dyDescent="0.25">
      <c r="A282" s="13" t="str">
        <f t="shared" si="479"/>
        <v>b</v>
      </c>
      <c r="B282" s="5" t="s">
        <v>2</v>
      </c>
      <c r="C282" s="6" t="s">
        <v>5</v>
      </c>
      <c r="D282" s="24"/>
      <c r="E282" s="24"/>
      <c r="F282" s="24"/>
      <c r="G282" s="26">
        <v>0</v>
      </c>
      <c r="H282" s="26">
        <v>0</v>
      </c>
      <c r="I282" s="24"/>
      <c r="J282" s="24"/>
      <c r="K282" s="24">
        <f t="shared" si="500"/>
        <v>0</v>
      </c>
      <c r="L282" s="43">
        <f t="shared" si="501"/>
        <v>0</v>
      </c>
      <c r="M282" s="46" t="e">
        <f t="shared" si="478"/>
        <v>#DIV/0!</v>
      </c>
      <c r="N282" s="17"/>
      <c r="O282" s="12" t="s">
        <v>90</v>
      </c>
    </row>
    <row r="283" spans="1:15" ht="18.75" hidden="1" x14ac:dyDescent="0.25">
      <c r="A283" s="13" t="str">
        <f t="shared" si="479"/>
        <v>b</v>
      </c>
      <c r="B283" s="5" t="s">
        <v>2</v>
      </c>
      <c r="C283" s="6" t="s">
        <v>6</v>
      </c>
      <c r="D283" s="24"/>
      <c r="E283" s="24"/>
      <c r="F283" s="24"/>
      <c r="G283" s="26">
        <v>0</v>
      </c>
      <c r="H283" s="26">
        <v>0</v>
      </c>
      <c r="I283" s="24"/>
      <c r="J283" s="24"/>
      <c r="K283" s="24">
        <f t="shared" si="500"/>
        <v>0</v>
      </c>
      <c r="L283" s="43">
        <f t="shared" si="501"/>
        <v>0</v>
      </c>
      <c r="M283" s="46" t="e">
        <f t="shared" si="478"/>
        <v>#DIV/0!</v>
      </c>
      <c r="N283" s="17"/>
      <c r="O283" s="12" t="s">
        <v>90</v>
      </c>
    </row>
    <row r="284" spans="1:15" ht="18.75" hidden="1" x14ac:dyDescent="0.25">
      <c r="A284" s="13" t="str">
        <f t="shared" si="479"/>
        <v>b</v>
      </c>
      <c r="B284" s="5" t="s">
        <v>2</v>
      </c>
      <c r="C284" s="7" t="s">
        <v>7</v>
      </c>
      <c r="D284" s="24"/>
      <c r="E284" s="24"/>
      <c r="F284" s="24"/>
      <c r="G284" s="26">
        <v>0</v>
      </c>
      <c r="H284" s="26">
        <v>0</v>
      </c>
      <c r="I284" s="24"/>
      <c r="J284" s="24"/>
      <c r="K284" s="24">
        <f t="shared" si="500"/>
        <v>0</v>
      </c>
      <c r="L284" s="43">
        <f t="shared" si="501"/>
        <v>0</v>
      </c>
      <c r="M284" s="46" t="e">
        <f t="shared" si="478"/>
        <v>#DIV/0!</v>
      </c>
      <c r="N284" s="17"/>
      <c r="O284" s="12" t="s">
        <v>90</v>
      </c>
    </row>
    <row r="285" spans="1:15" ht="18.75" hidden="1" x14ac:dyDescent="0.25">
      <c r="A285" s="13" t="str">
        <f t="shared" si="479"/>
        <v>b</v>
      </c>
      <c r="B285" s="5" t="s">
        <v>2</v>
      </c>
      <c r="C285" s="7" t="s">
        <v>8</v>
      </c>
      <c r="D285" s="24"/>
      <c r="E285" s="24"/>
      <c r="F285" s="24"/>
      <c r="G285" s="26">
        <v>0</v>
      </c>
      <c r="H285" s="26">
        <v>0</v>
      </c>
      <c r="I285" s="24"/>
      <c r="J285" s="24"/>
      <c r="K285" s="24">
        <f t="shared" si="500"/>
        <v>0</v>
      </c>
      <c r="L285" s="43">
        <f t="shared" si="501"/>
        <v>0</v>
      </c>
      <c r="M285" s="46" t="e">
        <f t="shared" si="478"/>
        <v>#DIV/0!</v>
      </c>
      <c r="N285" s="17"/>
      <c r="O285" s="12" t="s">
        <v>90</v>
      </c>
    </row>
    <row r="286" spans="1:15" ht="18.75" hidden="1" x14ac:dyDescent="0.25">
      <c r="A286" s="13" t="str">
        <f t="shared" si="479"/>
        <v>b</v>
      </c>
      <c r="B286" s="5" t="s">
        <v>2</v>
      </c>
      <c r="C286" s="7" t="s">
        <v>9</v>
      </c>
      <c r="D286" s="24"/>
      <c r="E286" s="24"/>
      <c r="F286" s="24"/>
      <c r="G286" s="26">
        <v>0</v>
      </c>
      <c r="H286" s="26">
        <v>0</v>
      </c>
      <c r="I286" s="24"/>
      <c r="J286" s="24"/>
      <c r="K286" s="24">
        <f t="shared" si="500"/>
        <v>0</v>
      </c>
      <c r="L286" s="43">
        <f t="shared" si="501"/>
        <v>0</v>
      </c>
      <c r="M286" s="46" t="e">
        <f t="shared" si="478"/>
        <v>#DIV/0!</v>
      </c>
      <c r="N286" s="17"/>
      <c r="O286" s="12" t="s">
        <v>90</v>
      </c>
    </row>
    <row r="287" spans="1:15" ht="18.75" x14ac:dyDescent="0.25">
      <c r="A287" s="13" t="str">
        <f t="shared" si="479"/>
        <v>a</v>
      </c>
      <c r="B287" s="5" t="s">
        <v>2</v>
      </c>
      <c r="C287" s="7" t="s">
        <v>10</v>
      </c>
      <c r="D287" s="24">
        <v>15000</v>
      </c>
      <c r="E287" s="24"/>
      <c r="F287" s="24"/>
      <c r="G287" s="26">
        <v>5500000</v>
      </c>
      <c r="H287" s="26">
        <v>5278900</v>
      </c>
      <c r="I287" s="24">
        <v>4238194</v>
      </c>
      <c r="J287" s="24">
        <v>1022800</v>
      </c>
      <c r="K287" s="24">
        <f t="shared" si="500"/>
        <v>5260994</v>
      </c>
      <c r="L287" s="43">
        <f t="shared" si="501"/>
        <v>17906</v>
      </c>
      <c r="M287" s="46">
        <f t="shared" si="478"/>
        <v>0.99660800545568207</v>
      </c>
      <c r="N287" s="51"/>
      <c r="O287" s="12" t="s">
        <v>90</v>
      </c>
    </row>
    <row r="288" spans="1:15" ht="18.75" hidden="1" x14ac:dyDescent="0.25">
      <c r="A288" s="13" t="str">
        <f t="shared" si="479"/>
        <v>b</v>
      </c>
      <c r="B288" s="5" t="s">
        <v>2</v>
      </c>
      <c r="C288" s="4" t="s">
        <v>11</v>
      </c>
      <c r="D288" s="23"/>
      <c r="E288" s="23"/>
      <c r="F288" s="23"/>
      <c r="G288" s="23">
        <v>0</v>
      </c>
      <c r="H288" s="26">
        <v>0</v>
      </c>
      <c r="I288" s="24"/>
      <c r="J288" s="23"/>
      <c r="K288" s="23">
        <f t="shared" si="500"/>
        <v>0</v>
      </c>
      <c r="L288" s="44">
        <f t="shared" si="501"/>
        <v>0</v>
      </c>
      <c r="M288" s="45" t="e">
        <f t="shared" si="478"/>
        <v>#DIV/0!</v>
      </c>
      <c r="N288" s="16"/>
      <c r="O288" s="12" t="s">
        <v>90</v>
      </c>
    </row>
    <row r="289" spans="1:15" ht="18.75" hidden="1" x14ac:dyDescent="0.25">
      <c r="A289" s="13" t="str">
        <f t="shared" si="479"/>
        <v>b</v>
      </c>
      <c r="B289" s="5" t="s">
        <v>2</v>
      </c>
      <c r="C289" s="4" t="s">
        <v>12</v>
      </c>
      <c r="D289" s="23"/>
      <c r="E289" s="23"/>
      <c r="F289" s="23"/>
      <c r="G289" s="23">
        <v>0</v>
      </c>
      <c r="H289" s="23">
        <v>0</v>
      </c>
      <c r="I289" s="24"/>
      <c r="J289" s="23"/>
      <c r="K289" s="23">
        <f t="shared" si="500"/>
        <v>0</v>
      </c>
      <c r="L289" s="44">
        <f t="shared" si="501"/>
        <v>0</v>
      </c>
      <c r="M289" s="45" t="e">
        <f t="shared" si="478"/>
        <v>#DIV/0!</v>
      </c>
      <c r="N289" s="16"/>
      <c r="O289" s="12" t="s">
        <v>90</v>
      </c>
    </row>
    <row r="290" spans="1:15" ht="18.75" hidden="1" x14ac:dyDescent="0.25">
      <c r="A290" s="13" t="str">
        <f t="shared" si="479"/>
        <v>b</v>
      </c>
      <c r="B290" s="5" t="s">
        <v>2</v>
      </c>
      <c r="C290" s="4" t="s">
        <v>13</v>
      </c>
      <c r="D290" s="23"/>
      <c r="E290" s="23"/>
      <c r="F290" s="23"/>
      <c r="G290" s="23">
        <v>0</v>
      </c>
      <c r="H290" s="23">
        <v>0</v>
      </c>
      <c r="I290" s="24"/>
      <c r="J290" s="23"/>
      <c r="K290" s="23">
        <f t="shared" si="500"/>
        <v>0</v>
      </c>
      <c r="L290" s="44">
        <f t="shared" si="501"/>
        <v>0</v>
      </c>
      <c r="M290" s="45" t="e">
        <f t="shared" si="478"/>
        <v>#DIV/0!</v>
      </c>
      <c r="N290" s="16"/>
      <c r="O290" s="12" t="s">
        <v>90</v>
      </c>
    </row>
    <row r="291" spans="1:15" ht="31.5" x14ac:dyDescent="0.25">
      <c r="A291" s="13" t="str">
        <f t="shared" si="479"/>
        <v>a</v>
      </c>
      <c r="B291" s="18" t="s">
        <v>124</v>
      </c>
      <c r="C291" s="19" t="s">
        <v>32</v>
      </c>
      <c r="D291" s="24"/>
      <c r="E291" s="24"/>
      <c r="F291" s="24"/>
      <c r="G291" s="25">
        <f t="shared" ref="G291:H291" si="502">G292+G300+G301+G302</f>
        <v>50000</v>
      </c>
      <c r="H291" s="25">
        <f t="shared" si="502"/>
        <v>48000</v>
      </c>
      <c r="I291" s="24">
        <f t="shared" ref="I291" si="503">I292+I300+I301+I302</f>
        <v>36000</v>
      </c>
      <c r="J291" s="24">
        <f t="shared" ref="J291" si="504">J292+J300+J301+J302</f>
        <v>12000</v>
      </c>
      <c r="K291" s="24">
        <f t="shared" ref="K291" si="505">K292+K300+K301+K302</f>
        <v>48000</v>
      </c>
      <c r="L291" s="43">
        <f t="shared" ref="L291" si="506">L292+L300+L301+L302</f>
        <v>0</v>
      </c>
      <c r="M291" s="46">
        <f t="shared" si="478"/>
        <v>1</v>
      </c>
      <c r="N291" s="50"/>
      <c r="O291" s="12" t="s">
        <v>90</v>
      </c>
    </row>
    <row r="292" spans="1:15" ht="18.75" x14ac:dyDescent="0.25">
      <c r="A292" s="13" t="str">
        <f t="shared" si="479"/>
        <v>a</v>
      </c>
      <c r="B292" s="3" t="s">
        <v>2</v>
      </c>
      <c r="C292" s="4" t="s">
        <v>3</v>
      </c>
      <c r="D292" s="23"/>
      <c r="E292" s="23"/>
      <c r="F292" s="23"/>
      <c r="G292" s="23">
        <f t="shared" ref="G292:H292" si="507">G293+G294+G295+G296+G297+G298+G299</f>
        <v>50000</v>
      </c>
      <c r="H292" s="23">
        <f t="shared" si="507"/>
        <v>48000</v>
      </c>
      <c r="I292" s="24">
        <f t="shared" ref="I292" si="508">I293+I294+I295+I296+I297+I298+I299</f>
        <v>36000</v>
      </c>
      <c r="J292" s="23">
        <f t="shared" ref="J292:L292" si="509">J293+J294+J295+J296+J297+J298+J299</f>
        <v>12000</v>
      </c>
      <c r="K292" s="23">
        <f t="shared" si="509"/>
        <v>48000</v>
      </c>
      <c r="L292" s="44">
        <f t="shared" si="509"/>
        <v>0</v>
      </c>
      <c r="M292" s="45">
        <f t="shared" si="478"/>
        <v>1</v>
      </c>
      <c r="N292" s="50"/>
      <c r="O292" s="12" t="s">
        <v>90</v>
      </c>
    </row>
    <row r="293" spans="1:15" ht="18.75" hidden="1" x14ac:dyDescent="0.25">
      <c r="A293" s="13" t="str">
        <f t="shared" si="479"/>
        <v>b</v>
      </c>
      <c r="B293" s="5" t="s">
        <v>2</v>
      </c>
      <c r="C293" s="6" t="s">
        <v>4</v>
      </c>
      <c r="D293" s="24"/>
      <c r="E293" s="24"/>
      <c r="F293" s="24"/>
      <c r="G293" s="26">
        <v>0</v>
      </c>
      <c r="H293" s="26">
        <v>0</v>
      </c>
      <c r="I293" s="24"/>
      <c r="J293" s="24"/>
      <c r="K293" s="24">
        <f t="shared" ref="K293:K302" si="510">I293+J293</f>
        <v>0</v>
      </c>
      <c r="L293" s="43">
        <f t="shared" ref="L293:L302" si="511">H293-K293</f>
        <v>0</v>
      </c>
      <c r="M293" s="46" t="e">
        <f t="shared" si="478"/>
        <v>#DIV/0!</v>
      </c>
      <c r="N293" s="17"/>
      <c r="O293" s="12" t="s">
        <v>90</v>
      </c>
    </row>
    <row r="294" spans="1:15" ht="18.75" hidden="1" x14ac:dyDescent="0.25">
      <c r="A294" s="13" t="str">
        <f t="shared" si="479"/>
        <v>b</v>
      </c>
      <c r="B294" s="5" t="s">
        <v>2</v>
      </c>
      <c r="C294" s="6" t="s">
        <v>5</v>
      </c>
      <c r="D294" s="24"/>
      <c r="E294" s="24"/>
      <c r="F294" s="24"/>
      <c r="G294" s="26">
        <v>0</v>
      </c>
      <c r="H294" s="26">
        <v>0</v>
      </c>
      <c r="I294" s="24"/>
      <c r="J294" s="24"/>
      <c r="K294" s="24">
        <f t="shared" si="510"/>
        <v>0</v>
      </c>
      <c r="L294" s="43">
        <f t="shared" si="511"/>
        <v>0</v>
      </c>
      <c r="M294" s="46" t="e">
        <f t="shared" si="478"/>
        <v>#DIV/0!</v>
      </c>
      <c r="N294" s="17"/>
      <c r="O294" s="12" t="s">
        <v>90</v>
      </c>
    </row>
    <row r="295" spans="1:15" ht="18.75" hidden="1" x14ac:dyDescent="0.25">
      <c r="A295" s="13" t="str">
        <f t="shared" si="479"/>
        <v>b</v>
      </c>
      <c r="B295" s="5" t="s">
        <v>2</v>
      </c>
      <c r="C295" s="6" t="s">
        <v>6</v>
      </c>
      <c r="D295" s="24"/>
      <c r="E295" s="24"/>
      <c r="F295" s="24"/>
      <c r="G295" s="26">
        <v>0</v>
      </c>
      <c r="H295" s="26">
        <v>0</v>
      </c>
      <c r="I295" s="24"/>
      <c r="J295" s="24"/>
      <c r="K295" s="24">
        <f t="shared" si="510"/>
        <v>0</v>
      </c>
      <c r="L295" s="43">
        <f t="shared" si="511"/>
        <v>0</v>
      </c>
      <c r="M295" s="46" t="e">
        <f t="shared" si="478"/>
        <v>#DIV/0!</v>
      </c>
      <c r="N295" s="17"/>
      <c r="O295" s="12" t="s">
        <v>90</v>
      </c>
    </row>
    <row r="296" spans="1:15" ht="18.75" hidden="1" x14ac:dyDescent="0.25">
      <c r="A296" s="13" t="str">
        <f t="shared" si="479"/>
        <v>b</v>
      </c>
      <c r="B296" s="5" t="s">
        <v>2</v>
      </c>
      <c r="C296" s="7" t="s">
        <v>7</v>
      </c>
      <c r="D296" s="24"/>
      <c r="E296" s="24"/>
      <c r="F296" s="24"/>
      <c r="G296" s="26">
        <v>0</v>
      </c>
      <c r="H296" s="26">
        <v>0</v>
      </c>
      <c r="I296" s="24"/>
      <c r="J296" s="24"/>
      <c r="K296" s="24">
        <f t="shared" si="510"/>
        <v>0</v>
      </c>
      <c r="L296" s="43">
        <f t="shared" si="511"/>
        <v>0</v>
      </c>
      <c r="M296" s="46" t="e">
        <f t="shared" si="478"/>
        <v>#DIV/0!</v>
      </c>
      <c r="N296" s="17"/>
      <c r="O296" s="12" t="s">
        <v>90</v>
      </c>
    </row>
    <row r="297" spans="1:15" ht="18.75" hidden="1" x14ac:dyDescent="0.25">
      <c r="A297" s="13" t="str">
        <f t="shared" si="479"/>
        <v>b</v>
      </c>
      <c r="B297" s="5" t="s">
        <v>2</v>
      </c>
      <c r="C297" s="7" t="s">
        <v>8</v>
      </c>
      <c r="D297" s="24"/>
      <c r="E297" s="24"/>
      <c r="F297" s="24"/>
      <c r="G297" s="26">
        <v>0</v>
      </c>
      <c r="H297" s="26">
        <v>0</v>
      </c>
      <c r="I297" s="24"/>
      <c r="J297" s="24"/>
      <c r="K297" s="24">
        <f t="shared" si="510"/>
        <v>0</v>
      </c>
      <c r="L297" s="43">
        <f t="shared" si="511"/>
        <v>0</v>
      </c>
      <c r="M297" s="46" t="e">
        <f t="shared" si="478"/>
        <v>#DIV/0!</v>
      </c>
      <c r="N297" s="17"/>
      <c r="O297" s="12" t="s">
        <v>90</v>
      </c>
    </row>
    <row r="298" spans="1:15" ht="18.75" x14ac:dyDescent="0.25">
      <c r="A298" s="13" t="str">
        <f t="shared" si="479"/>
        <v>a</v>
      </c>
      <c r="B298" s="5" t="s">
        <v>2</v>
      </c>
      <c r="C298" s="7" t="s">
        <v>9</v>
      </c>
      <c r="D298" s="24"/>
      <c r="E298" s="24"/>
      <c r="F298" s="24"/>
      <c r="G298" s="26">
        <v>50000</v>
      </c>
      <c r="H298" s="26">
        <v>48000</v>
      </c>
      <c r="I298" s="24">
        <v>36000</v>
      </c>
      <c r="J298" s="24">
        <v>12000</v>
      </c>
      <c r="K298" s="24">
        <f t="shared" si="510"/>
        <v>48000</v>
      </c>
      <c r="L298" s="43">
        <f t="shared" si="511"/>
        <v>0</v>
      </c>
      <c r="M298" s="46">
        <f t="shared" si="478"/>
        <v>1</v>
      </c>
      <c r="N298" s="50"/>
      <c r="O298" s="12" t="s">
        <v>90</v>
      </c>
    </row>
    <row r="299" spans="1:15" ht="18.75" hidden="1" x14ac:dyDescent="0.25">
      <c r="A299" s="13" t="str">
        <f t="shared" si="479"/>
        <v>b</v>
      </c>
      <c r="B299" s="5" t="s">
        <v>2</v>
      </c>
      <c r="C299" s="7" t="s">
        <v>10</v>
      </c>
      <c r="D299" s="24"/>
      <c r="E299" s="24"/>
      <c r="F299" s="24"/>
      <c r="G299" s="26">
        <v>0</v>
      </c>
      <c r="H299" s="26">
        <v>0</v>
      </c>
      <c r="I299" s="24"/>
      <c r="J299" s="24"/>
      <c r="K299" s="24">
        <f t="shared" si="510"/>
        <v>0</v>
      </c>
      <c r="L299" s="43">
        <f t="shared" si="511"/>
        <v>0</v>
      </c>
      <c r="M299" s="46" t="e">
        <f t="shared" si="478"/>
        <v>#DIV/0!</v>
      </c>
      <c r="N299" s="17"/>
      <c r="O299" s="12" t="s">
        <v>90</v>
      </c>
    </row>
    <row r="300" spans="1:15" ht="18.75" hidden="1" x14ac:dyDescent="0.25">
      <c r="A300" s="13" t="str">
        <f t="shared" si="479"/>
        <v>b</v>
      </c>
      <c r="B300" s="5" t="s">
        <v>2</v>
      </c>
      <c r="C300" s="4" t="s">
        <v>11</v>
      </c>
      <c r="D300" s="23"/>
      <c r="E300" s="23"/>
      <c r="F300" s="23"/>
      <c r="G300" s="23">
        <v>0</v>
      </c>
      <c r="H300" s="23">
        <v>0</v>
      </c>
      <c r="I300" s="24"/>
      <c r="J300" s="23"/>
      <c r="K300" s="23">
        <f t="shared" si="510"/>
        <v>0</v>
      </c>
      <c r="L300" s="44">
        <f t="shared" si="511"/>
        <v>0</v>
      </c>
      <c r="M300" s="45" t="e">
        <f t="shared" si="478"/>
        <v>#DIV/0!</v>
      </c>
      <c r="N300" s="16"/>
      <c r="O300" s="12" t="s">
        <v>90</v>
      </c>
    </row>
    <row r="301" spans="1:15" ht="18.75" hidden="1" x14ac:dyDescent="0.25">
      <c r="A301" s="13" t="str">
        <f t="shared" si="479"/>
        <v>b</v>
      </c>
      <c r="B301" s="5" t="s">
        <v>2</v>
      </c>
      <c r="C301" s="4" t="s">
        <v>12</v>
      </c>
      <c r="D301" s="23"/>
      <c r="E301" s="23"/>
      <c r="F301" s="23"/>
      <c r="G301" s="23">
        <v>0</v>
      </c>
      <c r="H301" s="23">
        <v>0</v>
      </c>
      <c r="I301" s="24"/>
      <c r="J301" s="23"/>
      <c r="K301" s="23">
        <f t="shared" si="510"/>
        <v>0</v>
      </c>
      <c r="L301" s="44">
        <f t="shared" si="511"/>
        <v>0</v>
      </c>
      <c r="M301" s="45" t="e">
        <f t="shared" si="478"/>
        <v>#DIV/0!</v>
      </c>
      <c r="N301" s="16"/>
      <c r="O301" s="12" t="s">
        <v>90</v>
      </c>
    </row>
    <row r="302" spans="1:15" ht="18.75" hidden="1" x14ac:dyDescent="0.25">
      <c r="A302" s="13" t="str">
        <f t="shared" si="479"/>
        <v>b</v>
      </c>
      <c r="B302" s="5" t="s">
        <v>2</v>
      </c>
      <c r="C302" s="4" t="s">
        <v>13</v>
      </c>
      <c r="D302" s="23"/>
      <c r="E302" s="23"/>
      <c r="F302" s="23"/>
      <c r="G302" s="23">
        <v>0</v>
      </c>
      <c r="H302" s="23">
        <v>0</v>
      </c>
      <c r="I302" s="24"/>
      <c r="J302" s="23"/>
      <c r="K302" s="23">
        <f t="shared" si="510"/>
        <v>0</v>
      </c>
      <c r="L302" s="44">
        <f t="shared" si="511"/>
        <v>0</v>
      </c>
      <c r="M302" s="45" t="e">
        <f t="shared" si="478"/>
        <v>#DIV/0!</v>
      </c>
      <c r="N302" s="16"/>
      <c r="O302" s="12" t="s">
        <v>90</v>
      </c>
    </row>
    <row r="303" spans="1:15" ht="36" x14ac:dyDescent="0.25">
      <c r="A303" s="13" t="str">
        <f t="shared" si="479"/>
        <v>a</v>
      </c>
      <c r="B303" s="18" t="s">
        <v>125</v>
      </c>
      <c r="C303" s="19" t="s">
        <v>33</v>
      </c>
      <c r="D303" s="24"/>
      <c r="E303" s="24"/>
      <c r="F303" s="24"/>
      <c r="G303" s="25">
        <f t="shared" ref="G303:H303" si="512">G304+G312+G313+G314</f>
        <v>380000</v>
      </c>
      <c r="H303" s="25">
        <f t="shared" si="512"/>
        <v>450000</v>
      </c>
      <c r="I303" s="24">
        <f t="shared" ref="I303" si="513">I304+I312+I313+I314</f>
        <v>317808</v>
      </c>
      <c r="J303" s="24">
        <f t="shared" ref="J303" si="514">J304+J312+J313+J314</f>
        <v>111000</v>
      </c>
      <c r="K303" s="24">
        <f t="shared" ref="K303" si="515">K304+K312+K313+K314</f>
        <v>428808</v>
      </c>
      <c r="L303" s="43">
        <f t="shared" ref="L303" si="516">L304+L312+L313+L314</f>
        <v>21192</v>
      </c>
      <c r="M303" s="46">
        <f t="shared" si="478"/>
        <v>0.95290666666666668</v>
      </c>
      <c r="N303" s="50"/>
      <c r="O303" s="12" t="s">
        <v>90</v>
      </c>
    </row>
    <row r="304" spans="1:15" ht="18.75" x14ac:dyDescent="0.25">
      <c r="A304" s="13" t="str">
        <f t="shared" si="479"/>
        <v>a</v>
      </c>
      <c r="B304" s="3" t="s">
        <v>2</v>
      </c>
      <c r="C304" s="4" t="s">
        <v>3</v>
      </c>
      <c r="D304" s="23"/>
      <c r="E304" s="23"/>
      <c r="F304" s="23"/>
      <c r="G304" s="23">
        <f t="shared" ref="G304:H304" si="517">G305+G306+G307+G308+G309+G310+G311</f>
        <v>380000</v>
      </c>
      <c r="H304" s="23">
        <f t="shared" si="517"/>
        <v>450000</v>
      </c>
      <c r="I304" s="24">
        <f t="shared" ref="I304" si="518">I305+I306+I307+I308+I309+I310+I311</f>
        <v>317808</v>
      </c>
      <c r="J304" s="23">
        <f t="shared" ref="J304:L304" si="519">J305+J306+J307+J308+J309+J310+J311</f>
        <v>111000</v>
      </c>
      <c r="K304" s="23">
        <f t="shared" si="519"/>
        <v>428808</v>
      </c>
      <c r="L304" s="44">
        <f t="shared" si="519"/>
        <v>21192</v>
      </c>
      <c r="M304" s="45">
        <f t="shared" si="478"/>
        <v>0.95290666666666668</v>
      </c>
      <c r="N304" s="50"/>
      <c r="O304" s="12" t="s">
        <v>90</v>
      </c>
    </row>
    <row r="305" spans="1:15" ht="18.75" hidden="1" x14ac:dyDescent="0.25">
      <c r="A305" s="13" t="str">
        <f t="shared" si="479"/>
        <v>b</v>
      </c>
      <c r="B305" s="5" t="s">
        <v>2</v>
      </c>
      <c r="C305" s="6" t="s">
        <v>4</v>
      </c>
      <c r="D305" s="24"/>
      <c r="E305" s="24"/>
      <c r="F305" s="24"/>
      <c r="G305" s="26">
        <v>0</v>
      </c>
      <c r="H305" s="26">
        <v>0</v>
      </c>
      <c r="I305" s="24"/>
      <c r="J305" s="24"/>
      <c r="K305" s="24">
        <f t="shared" ref="K305:K314" si="520">I305+J305</f>
        <v>0</v>
      </c>
      <c r="L305" s="43">
        <f t="shared" ref="L305:L314" si="521">H305-K305</f>
        <v>0</v>
      </c>
      <c r="M305" s="46" t="e">
        <f t="shared" si="478"/>
        <v>#DIV/0!</v>
      </c>
      <c r="N305" s="17"/>
      <c r="O305" s="12" t="s">
        <v>90</v>
      </c>
    </row>
    <row r="306" spans="1:15" ht="18.75" hidden="1" x14ac:dyDescent="0.25">
      <c r="A306" s="13" t="str">
        <f t="shared" si="479"/>
        <v>b</v>
      </c>
      <c r="B306" s="5" t="s">
        <v>2</v>
      </c>
      <c r="C306" s="6" t="s">
        <v>5</v>
      </c>
      <c r="D306" s="24"/>
      <c r="E306" s="24"/>
      <c r="F306" s="24"/>
      <c r="G306" s="26">
        <v>0</v>
      </c>
      <c r="H306" s="26">
        <v>0</v>
      </c>
      <c r="I306" s="24"/>
      <c r="J306" s="24"/>
      <c r="K306" s="24">
        <f t="shared" si="520"/>
        <v>0</v>
      </c>
      <c r="L306" s="43">
        <f t="shared" si="521"/>
        <v>0</v>
      </c>
      <c r="M306" s="46" t="e">
        <f t="shared" si="478"/>
        <v>#DIV/0!</v>
      </c>
      <c r="N306" s="17"/>
      <c r="O306" s="12" t="s">
        <v>90</v>
      </c>
    </row>
    <row r="307" spans="1:15" ht="18.75" hidden="1" x14ac:dyDescent="0.25">
      <c r="A307" s="13" t="str">
        <f t="shared" si="479"/>
        <v>b</v>
      </c>
      <c r="B307" s="5" t="s">
        <v>2</v>
      </c>
      <c r="C307" s="6" t="s">
        <v>6</v>
      </c>
      <c r="D307" s="24"/>
      <c r="E307" s="24"/>
      <c r="F307" s="24"/>
      <c r="G307" s="26">
        <v>0</v>
      </c>
      <c r="H307" s="26">
        <v>0</v>
      </c>
      <c r="I307" s="24"/>
      <c r="J307" s="24"/>
      <c r="K307" s="24">
        <f t="shared" si="520"/>
        <v>0</v>
      </c>
      <c r="L307" s="43">
        <f t="shared" si="521"/>
        <v>0</v>
      </c>
      <c r="M307" s="46" t="e">
        <f t="shared" si="478"/>
        <v>#DIV/0!</v>
      </c>
      <c r="N307" s="17"/>
      <c r="O307" s="12" t="s">
        <v>90</v>
      </c>
    </row>
    <row r="308" spans="1:15" ht="18.75" hidden="1" x14ac:dyDescent="0.25">
      <c r="A308" s="13" t="str">
        <f t="shared" si="479"/>
        <v>b</v>
      </c>
      <c r="B308" s="5" t="s">
        <v>2</v>
      </c>
      <c r="C308" s="7" t="s">
        <v>7</v>
      </c>
      <c r="D308" s="24"/>
      <c r="E308" s="24"/>
      <c r="F308" s="24"/>
      <c r="G308" s="26">
        <v>0</v>
      </c>
      <c r="H308" s="26">
        <v>0</v>
      </c>
      <c r="I308" s="24"/>
      <c r="J308" s="24"/>
      <c r="K308" s="24">
        <f t="shared" si="520"/>
        <v>0</v>
      </c>
      <c r="L308" s="43">
        <f t="shared" si="521"/>
        <v>0</v>
      </c>
      <c r="M308" s="46" t="e">
        <f t="shared" si="478"/>
        <v>#DIV/0!</v>
      </c>
      <c r="N308" s="17"/>
      <c r="O308" s="12" t="s">
        <v>90</v>
      </c>
    </row>
    <row r="309" spans="1:15" ht="18.75" hidden="1" x14ac:dyDescent="0.25">
      <c r="A309" s="13" t="str">
        <f t="shared" si="479"/>
        <v>b</v>
      </c>
      <c r="B309" s="5" t="s">
        <v>2</v>
      </c>
      <c r="C309" s="7" t="s">
        <v>8</v>
      </c>
      <c r="D309" s="24"/>
      <c r="E309" s="24"/>
      <c r="F309" s="24"/>
      <c r="G309" s="26">
        <v>0</v>
      </c>
      <c r="H309" s="26">
        <v>0</v>
      </c>
      <c r="I309" s="24"/>
      <c r="J309" s="24"/>
      <c r="K309" s="24">
        <f t="shared" si="520"/>
        <v>0</v>
      </c>
      <c r="L309" s="43">
        <f t="shared" si="521"/>
        <v>0</v>
      </c>
      <c r="M309" s="46" t="e">
        <f t="shared" si="478"/>
        <v>#DIV/0!</v>
      </c>
      <c r="N309" s="17"/>
      <c r="O309" s="12" t="s">
        <v>90</v>
      </c>
    </row>
    <row r="310" spans="1:15" ht="18.75" x14ac:dyDescent="0.25">
      <c r="A310" s="13" t="str">
        <f t="shared" si="479"/>
        <v>a</v>
      </c>
      <c r="B310" s="5" t="s">
        <v>2</v>
      </c>
      <c r="C310" s="7" t="s">
        <v>9</v>
      </c>
      <c r="D310" s="24"/>
      <c r="E310" s="24"/>
      <c r="F310" s="24"/>
      <c r="G310" s="26">
        <v>380000</v>
      </c>
      <c r="H310" s="26">
        <v>450000</v>
      </c>
      <c r="I310" s="24">
        <v>317808</v>
      </c>
      <c r="J310" s="24">
        <v>111000</v>
      </c>
      <c r="K310" s="24">
        <f t="shared" si="520"/>
        <v>428808</v>
      </c>
      <c r="L310" s="43">
        <f t="shared" si="521"/>
        <v>21192</v>
      </c>
      <c r="M310" s="46">
        <f t="shared" si="478"/>
        <v>0.95290666666666668</v>
      </c>
      <c r="N310" s="50"/>
      <c r="O310" s="12" t="s">
        <v>90</v>
      </c>
    </row>
    <row r="311" spans="1:15" ht="18.75" hidden="1" x14ac:dyDescent="0.25">
      <c r="A311" s="13" t="str">
        <f t="shared" si="479"/>
        <v>b</v>
      </c>
      <c r="B311" s="5" t="s">
        <v>2</v>
      </c>
      <c r="C311" s="7" t="s">
        <v>10</v>
      </c>
      <c r="D311" s="24"/>
      <c r="E311" s="24"/>
      <c r="F311" s="24"/>
      <c r="G311" s="26">
        <v>0</v>
      </c>
      <c r="H311" s="26">
        <v>0</v>
      </c>
      <c r="I311" s="24"/>
      <c r="J311" s="24"/>
      <c r="K311" s="24">
        <f t="shared" si="520"/>
        <v>0</v>
      </c>
      <c r="L311" s="43">
        <f t="shared" si="521"/>
        <v>0</v>
      </c>
      <c r="M311" s="46" t="e">
        <f t="shared" si="478"/>
        <v>#DIV/0!</v>
      </c>
      <c r="N311" s="17"/>
      <c r="O311" s="12" t="s">
        <v>90</v>
      </c>
    </row>
    <row r="312" spans="1:15" ht="18.75" hidden="1" x14ac:dyDescent="0.25">
      <c r="A312" s="13" t="str">
        <f t="shared" si="479"/>
        <v>b</v>
      </c>
      <c r="B312" s="5" t="s">
        <v>2</v>
      </c>
      <c r="C312" s="4" t="s">
        <v>11</v>
      </c>
      <c r="D312" s="23"/>
      <c r="E312" s="23"/>
      <c r="F312" s="23"/>
      <c r="G312" s="23">
        <v>0</v>
      </c>
      <c r="H312" s="23">
        <v>0</v>
      </c>
      <c r="I312" s="24"/>
      <c r="J312" s="23"/>
      <c r="K312" s="23">
        <f t="shared" si="520"/>
        <v>0</v>
      </c>
      <c r="L312" s="44">
        <f t="shared" si="521"/>
        <v>0</v>
      </c>
      <c r="M312" s="45" t="e">
        <f t="shared" si="478"/>
        <v>#DIV/0!</v>
      </c>
      <c r="N312" s="16"/>
      <c r="O312" s="12" t="s">
        <v>90</v>
      </c>
    </row>
    <row r="313" spans="1:15" ht="18.75" hidden="1" x14ac:dyDescent="0.25">
      <c r="A313" s="13" t="str">
        <f t="shared" si="479"/>
        <v>b</v>
      </c>
      <c r="B313" s="5" t="s">
        <v>2</v>
      </c>
      <c r="C313" s="4" t="s">
        <v>12</v>
      </c>
      <c r="D313" s="23"/>
      <c r="E313" s="23"/>
      <c r="F313" s="23"/>
      <c r="G313" s="23">
        <v>0</v>
      </c>
      <c r="H313" s="23">
        <v>0</v>
      </c>
      <c r="I313" s="24"/>
      <c r="J313" s="23"/>
      <c r="K313" s="23">
        <f t="shared" si="520"/>
        <v>0</v>
      </c>
      <c r="L313" s="44">
        <f t="shared" si="521"/>
        <v>0</v>
      </c>
      <c r="M313" s="45" t="e">
        <f t="shared" si="478"/>
        <v>#DIV/0!</v>
      </c>
      <c r="N313" s="16"/>
      <c r="O313" s="12" t="s">
        <v>90</v>
      </c>
    </row>
    <row r="314" spans="1:15" ht="18.75" hidden="1" x14ac:dyDescent="0.25">
      <c r="A314" s="13" t="str">
        <f t="shared" si="479"/>
        <v>b</v>
      </c>
      <c r="B314" s="5" t="s">
        <v>2</v>
      </c>
      <c r="C314" s="4" t="s">
        <v>13</v>
      </c>
      <c r="D314" s="23"/>
      <c r="E314" s="23"/>
      <c r="F314" s="23"/>
      <c r="G314" s="23">
        <v>0</v>
      </c>
      <c r="H314" s="23">
        <v>0</v>
      </c>
      <c r="I314" s="24"/>
      <c r="J314" s="23"/>
      <c r="K314" s="23">
        <f t="shared" si="520"/>
        <v>0</v>
      </c>
      <c r="L314" s="44">
        <f t="shared" si="521"/>
        <v>0</v>
      </c>
      <c r="M314" s="45" t="e">
        <f t="shared" si="478"/>
        <v>#DIV/0!</v>
      </c>
      <c r="N314" s="16"/>
      <c r="O314" s="12" t="s">
        <v>90</v>
      </c>
    </row>
    <row r="315" spans="1:15" ht="36" customHeight="1" x14ac:dyDescent="0.25">
      <c r="A315" s="13" t="str">
        <f t="shared" si="479"/>
        <v>a</v>
      </c>
      <c r="B315" s="18" t="s">
        <v>126</v>
      </c>
      <c r="C315" s="19" t="s">
        <v>34</v>
      </c>
      <c r="D315" s="24"/>
      <c r="E315" s="24"/>
      <c r="F315" s="24"/>
      <c r="G315" s="25">
        <f t="shared" ref="G315:H315" si="522">G316+G324+G325+G326</f>
        <v>9200000</v>
      </c>
      <c r="H315" s="25">
        <f t="shared" si="522"/>
        <v>9585000</v>
      </c>
      <c r="I315" s="24">
        <f t="shared" ref="I315" si="523">I316+I324+I325+I326</f>
        <v>6930061</v>
      </c>
      <c r="J315" s="24">
        <f t="shared" ref="J315" si="524">J316+J324+J325+J326</f>
        <v>2550000</v>
      </c>
      <c r="K315" s="24">
        <f t="shared" ref="K315" si="525">K316+K324+K325+K326</f>
        <v>9480061</v>
      </c>
      <c r="L315" s="43">
        <f t="shared" ref="L315" si="526">L316+L324+L325+L326</f>
        <v>104939</v>
      </c>
      <c r="M315" s="46">
        <f t="shared" si="478"/>
        <v>0.98905174752217007</v>
      </c>
      <c r="N315" s="50"/>
      <c r="O315" s="12" t="s">
        <v>90</v>
      </c>
    </row>
    <row r="316" spans="1:15" ht="18.75" x14ac:dyDescent="0.25">
      <c r="A316" s="13" t="str">
        <f t="shared" si="479"/>
        <v>a</v>
      </c>
      <c r="B316" s="3" t="s">
        <v>2</v>
      </c>
      <c r="C316" s="4" t="s">
        <v>3</v>
      </c>
      <c r="D316" s="23"/>
      <c r="E316" s="23"/>
      <c r="F316" s="23"/>
      <c r="G316" s="23">
        <f t="shared" ref="G316:H316" si="527">G317+G318+G319+G320+G321+G322+G323</f>
        <v>9200000</v>
      </c>
      <c r="H316" s="23">
        <f t="shared" si="527"/>
        <v>9585000</v>
      </c>
      <c r="I316" s="24">
        <f t="shared" ref="I316" si="528">I317+I318+I319+I320+I321+I322+I323</f>
        <v>6930061</v>
      </c>
      <c r="J316" s="23">
        <f t="shared" ref="J316:L316" si="529">J317+J318+J319+J320+J321+J322+J323</f>
        <v>2550000</v>
      </c>
      <c r="K316" s="23">
        <f t="shared" si="529"/>
        <v>9480061</v>
      </c>
      <c r="L316" s="44">
        <f t="shared" si="529"/>
        <v>104939</v>
      </c>
      <c r="M316" s="45">
        <f t="shared" si="478"/>
        <v>0.98905174752217007</v>
      </c>
      <c r="N316" s="50"/>
      <c r="O316" s="12" t="s">
        <v>90</v>
      </c>
    </row>
    <row r="317" spans="1:15" ht="18.75" hidden="1" x14ac:dyDescent="0.25">
      <c r="A317" s="13" t="str">
        <f t="shared" si="479"/>
        <v>b</v>
      </c>
      <c r="B317" s="5" t="s">
        <v>2</v>
      </c>
      <c r="C317" s="6" t="s">
        <v>4</v>
      </c>
      <c r="D317" s="24"/>
      <c r="E317" s="24"/>
      <c r="F317" s="24"/>
      <c r="G317" s="26">
        <v>0</v>
      </c>
      <c r="H317" s="26">
        <v>0</v>
      </c>
      <c r="I317" s="24"/>
      <c r="J317" s="24"/>
      <c r="K317" s="24">
        <f t="shared" ref="K317:K326" si="530">I317+J317</f>
        <v>0</v>
      </c>
      <c r="L317" s="43">
        <f t="shared" ref="L317:L326" si="531">H317-K317</f>
        <v>0</v>
      </c>
      <c r="M317" s="46" t="e">
        <f t="shared" si="478"/>
        <v>#DIV/0!</v>
      </c>
      <c r="N317" s="17"/>
      <c r="O317" s="12" t="s">
        <v>90</v>
      </c>
    </row>
    <row r="318" spans="1:15" ht="18.75" hidden="1" x14ac:dyDescent="0.25">
      <c r="A318" s="13" t="str">
        <f t="shared" si="479"/>
        <v>b</v>
      </c>
      <c r="B318" s="5" t="s">
        <v>2</v>
      </c>
      <c r="C318" s="6" t="s">
        <v>5</v>
      </c>
      <c r="D318" s="24"/>
      <c r="E318" s="24"/>
      <c r="F318" s="24"/>
      <c r="G318" s="26">
        <v>0</v>
      </c>
      <c r="H318" s="26">
        <v>0</v>
      </c>
      <c r="I318" s="24"/>
      <c r="J318" s="24"/>
      <c r="K318" s="24">
        <f t="shared" si="530"/>
        <v>0</v>
      </c>
      <c r="L318" s="43">
        <f t="shared" si="531"/>
        <v>0</v>
      </c>
      <c r="M318" s="46" t="e">
        <f t="shared" si="478"/>
        <v>#DIV/0!</v>
      </c>
      <c r="N318" s="17"/>
      <c r="O318" s="12" t="s">
        <v>90</v>
      </c>
    </row>
    <row r="319" spans="1:15" ht="18.75" hidden="1" x14ac:dyDescent="0.25">
      <c r="A319" s="13" t="str">
        <f t="shared" si="479"/>
        <v>b</v>
      </c>
      <c r="B319" s="5" t="s">
        <v>2</v>
      </c>
      <c r="C319" s="6" t="s">
        <v>6</v>
      </c>
      <c r="D319" s="24"/>
      <c r="E319" s="24"/>
      <c r="F319" s="24"/>
      <c r="G319" s="26">
        <v>0</v>
      </c>
      <c r="H319" s="26">
        <v>0</v>
      </c>
      <c r="I319" s="24"/>
      <c r="J319" s="24"/>
      <c r="K319" s="24">
        <f t="shared" si="530"/>
        <v>0</v>
      </c>
      <c r="L319" s="43">
        <f t="shared" si="531"/>
        <v>0</v>
      </c>
      <c r="M319" s="46" t="e">
        <f t="shared" si="478"/>
        <v>#DIV/0!</v>
      </c>
      <c r="N319" s="17"/>
      <c r="O319" s="12" t="s">
        <v>90</v>
      </c>
    </row>
    <row r="320" spans="1:15" ht="18.75" hidden="1" x14ac:dyDescent="0.25">
      <c r="A320" s="13" t="str">
        <f t="shared" si="479"/>
        <v>b</v>
      </c>
      <c r="B320" s="5" t="s">
        <v>2</v>
      </c>
      <c r="C320" s="7" t="s">
        <v>7</v>
      </c>
      <c r="D320" s="24"/>
      <c r="E320" s="24"/>
      <c r="F320" s="24"/>
      <c r="G320" s="26">
        <v>0</v>
      </c>
      <c r="H320" s="26">
        <v>0</v>
      </c>
      <c r="I320" s="24"/>
      <c r="J320" s="24"/>
      <c r="K320" s="24">
        <f t="shared" si="530"/>
        <v>0</v>
      </c>
      <c r="L320" s="43">
        <f t="shared" si="531"/>
        <v>0</v>
      </c>
      <c r="M320" s="46" t="e">
        <f t="shared" si="478"/>
        <v>#DIV/0!</v>
      </c>
      <c r="N320" s="17"/>
      <c r="O320" s="12" t="s">
        <v>90</v>
      </c>
    </row>
    <row r="321" spans="1:15" ht="18.75" hidden="1" x14ac:dyDescent="0.25">
      <c r="A321" s="13" t="str">
        <f t="shared" si="479"/>
        <v>b</v>
      </c>
      <c r="B321" s="5" t="s">
        <v>2</v>
      </c>
      <c r="C321" s="7" t="s">
        <v>8</v>
      </c>
      <c r="D321" s="24"/>
      <c r="E321" s="24"/>
      <c r="F321" s="24"/>
      <c r="G321" s="26">
        <v>0</v>
      </c>
      <c r="H321" s="26">
        <v>0</v>
      </c>
      <c r="I321" s="24"/>
      <c r="J321" s="24"/>
      <c r="K321" s="24">
        <f t="shared" si="530"/>
        <v>0</v>
      </c>
      <c r="L321" s="43">
        <f t="shared" si="531"/>
        <v>0</v>
      </c>
      <c r="M321" s="46" t="e">
        <f t="shared" si="478"/>
        <v>#DIV/0!</v>
      </c>
      <c r="N321" s="17"/>
      <c r="O321" s="12" t="s">
        <v>90</v>
      </c>
    </row>
    <row r="322" spans="1:15" ht="18.75" x14ac:dyDescent="0.25">
      <c r="A322" s="13" t="str">
        <f t="shared" si="479"/>
        <v>a</v>
      </c>
      <c r="B322" s="5" t="s">
        <v>2</v>
      </c>
      <c r="C322" s="7" t="s">
        <v>9</v>
      </c>
      <c r="D322" s="24"/>
      <c r="E322" s="24"/>
      <c r="F322" s="24"/>
      <c r="G322" s="26">
        <v>9200000</v>
      </c>
      <c r="H322" s="26">
        <v>9585000</v>
      </c>
      <c r="I322" s="24">
        <v>6930061</v>
      </c>
      <c r="J322" s="24">
        <v>2550000</v>
      </c>
      <c r="K322" s="24">
        <f t="shared" si="530"/>
        <v>9480061</v>
      </c>
      <c r="L322" s="43">
        <f t="shared" si="531"/>
        <v>104939</v>
      </c>
      <c r="M322" s="46">
        <f t="shared" si="478"/>
        <v>0.98905174752217007</v>
      </c>
      <c r="N322" s="50"/>
      <c r="O322" s="12" t="s">
        <v>90</v>
      </c>
    </row>
    <row r="323" spans="1:15" ht="18.75" hidden="1" x14ac:dyDescent="0.25">
      <c r="A323" s="13" t="str">
        <f t="shared" si="479"/>
        <v>b</v>
      </c>
      <c r="B323" s="5" t="s">
        <v>2</v>
      </c>
      <c r="C323" s="7" t="s">
        <v>10</v>
      </c>
      <c r="D323" s="24"/>
      <c r="E323" s="24"/>
      <c r="F323" s="24"/>
      <c r="G323" s="26">
        <v>0</v>
      </c>
      <c r="H323" s="26">
        <v>0</v>
      </c>
      <c r="I323" s="24"/>
      <c r="J323" s="24"/>
      <c r="K323" s="24">
        <f t="shared" si="530"/>
        <v>0</v>
      </c>
      <c r="L323" s="43">
        <f t="shared" si="531"/>
        <v>0</v>
      </c>
      <c r="M323" s="46" t="e">
        <f t="shared" ref="M323:M386" si="532">K323/H323</f>
        <v>#DIV/0!</v>
      </c>
      <c r="N323" s="17"/>
      <c r="O323" s="12" t="s">
        <v>90</v>
      </c>
    </row>
    <row r="324" spans="1:15" ht="18.75" hidden="1" x14ac:dyDescent="0.25">
      <c r="A324" s="13" t="str">
        <f t="shared" ref="A324:A387" si="533">IF((D324+I324+G324+H324+J324+K324)&gt;0,"a","b")</f>
        <v>b</v>
      </c>
      <c r="B324" s="5" t="s">
        <v>2</v>
      </c>
      <c r="C324" s="4" t="s">
        <v>11</v>
      </c>
      <c r="D324" s="23"/>
      <c r="E324" s="23"/>
      <c r="F324" s="23"/>
      <c r="G324" s="23">
        <v>0</v>
      </c>
      <c r="H324" s="23">
        <v>0</v>
      </c>
      <c r="I324" s="24"/>
      <c r="J324" s="23"/>
      <c r="K324" s="23">
        <f t="shared" si="530"/>
        <v>0</v>
      </c>
      <c r="L324" s="44">
        <f t="shared" si="531"/>
        <v>0</v>
      </c>
      <c r="M324" s="45" t="e">
        <f t="shared" si="532"/>
        <v>#DIV/0!</v>
      </c>
      <c r="N324" s="16"/>
      <c r="O324" s="12" t="s">
        <v>90</v>
      </c>
    </row>
    <row r="325" spans="1:15" ht="18.75" hidden="1" x14ac:dyDescent="0.25">
      <c r="A325" s="13" t="str">
        <f t="shared" si="533"/>
        <v>b</v>
      </c>
      <c r="B325" s="5" t="s">
        <v>2</v>
      </c>
      <c r="C325" s="4" t="s">
        <v>12</v>
      </c>
      <c r="D325" s="23"/>
      <c r="E325" s="23"/>
      <c r="F325" s="23"/>
      <c r="G325" s="23">
        <v>0</v>
      </c>
      <c r="H325" s="23">
        <v>0</v>
      </c>
      <c r="I325" s="24"/>
      <c r="J325" s="23"/>
      <c r="K325" s="23">
        <f t="shared" si="530"/>
        <v>0</v>
      </c>
      <c r="L325" s="44">
        <f t="shared" si="531"/>
        <v>0</v>
      </c>
      <c r="M325" s="45" t="e">
        <f t="shared" si="532"/>
        <v>#DIV/0!</v>
      </c>
      <c r="N325" s="16"/>
      <c r="O325" s="12" t="s">
        <v>90</v>
      </c>
    </row>
    <row r="326" spans="1:15" ht="18.75" hidden="1" x14ac:dyDescent="0.25">
      <c r="A326" s="13" t="str">
        <f t="shared" si="533"/>
        <v>b</v>
      </c>
      <c r="B326" s="5" t="s">
        <v>2</v>
      </c>
      <c r="C326" s="4" t="s">
        <v>13</v>
      </c>
      <c r="D326" s="23"/>
      <c r="E326" s="23"/>
      <c r="F326" s="23"/>
      <c r="G326" s="23">
        <v>0</v>
      </c>
      <c r="H326" s="23">
        <v>0</v>
      </c>
      <c r="I326" s="24"/>
      <c r="J326" s="23"/>
      <c r="K326" s="23">
        <f t="shared" si="530"/>
        <v>0</v>
      </c>
      <c r="L326" s="44">
        <f t="shared" si="531"/>
        <v>0</v>
      </c>
      <c r="M326" s="45" t="e">
        <f t="shared" si="532"/>
        <v>#DIV/0!</v>
      </c>
      <c r="N326" s="16"/>
      <c r="O326" s="12" t="s">
        <v>90</v>
      </c>
    </row>
    <row r="327" spans="1:15" ht="36" x14ac:dyDescent="0.25">
      <c r="A327" s="13" t="str">
        <f t="shared" si="533"/>
        <v>a</v>
      </c>
      <c r="B327" s="18" t="s">
        <v>127</v>
      </c>
      <c r="C327" s="19" t="s">
        <v>35</v>
      </c>
      <c r="D327" s="24"/>
      <c r="E327" s="24"/>
      <c r="F327" s="24"/>
      <c r="G327" s="25">
        <f t="shared" ref="G327:H327" si="534">G328+G336+G337+G338</f>
        <v>2700000</v>
      </c>
      <c r="H327" s="25">
        <f t="shared" si="534"/>
        <v>2691200</v>
      </c>
      <c r="I327" s="24">
        <f t="shared" ref="I327" si="535">I328+I336+I337+I338</f>
        <v>1927308</v>
      </c>
      <c r="J327" s="24">
        <f t="shared" ref="J327" si="536">J328+J336+J337+J338</f>
        <v>675000</v>
      </c>
      <c r="K327" s="24">
        <f t="shared" ref="K327" si="537">K328+K336+K337+K338</f>
        <v>2602308</v>
      </c>
      <c r="L327" s="43">
        <f t="shared" ref="L327" si="538">L328+L336+L337+L338</f>
        <v>88892</v>
      </c>
      <c r="M327" s="46">
        <f t="shared" si="532"/>
        <v>0.96696938168846613</v>
      </c>
      <c r="N327" s="50"/>
      <c r="O327" s="12" t="s">
        <v>90</v>
      </c>
    </row>
    <row r="328" spans="1:15" ht="18.75" x14ac:dyDescent="0.25">
      <c r="A328" s="13" t="str">
        <f t="shared" si="533"/>
        <v>a</v>
      </c>
      <c r="B328" s="3" t="s">
        <v>2</v>
      </c>
      <c r="C328" s="4" t="s">
        <v>3</v>
      </c>
      <c r="D328" s="23"/>
      <c r="E328" s="23"/>
      <c r="F328" s="23"/>
      <c r="G328" s="23">
        <f t="shared" ref="G328:H328" si="539">G329+G330+G331+G332+G333+G334+G335</f>
        <v>2700000</v>
      </c>
      <c r="H328" s="23">
        <f t="shared" si="539"/>
        <v>2691200</v>
      </c>
      <c r="I328" s="24">
        <f t="shared" ref="I328" si="540">I329+I330+I331+I332+I333+I334+I335</f>
        <v>1927308</v>
      </c>
      <c r="J328" s="23">
        <f t="shared" ref="J328:L328" si="541">J329+J330+J331+J332+J333+J334+J335</f>
        <v>675000</v>
      </c>
      <c r="K328" s="23">
        <f t="shared" si="541"/>
        <v>2602308</v>
      </c>
      <c r="L328" s="44">
        <f t="shared" si="541"/>
        <v>88892</v>
      </c>
      <c r="M328" s="45">
        <f t="shared" si="532"/>
        <v>0.96696938168846613</v>
      </c>
      <c r="N328" s="50"/>
      <c r="O328" s="12" t="s">
        <v>90</v>
      </c>
    </row>
    <row r="329" spans="1:15" ht="18.75" hidden="1" x14ac:dyDescent="0.25">
      <c r="A329" s="13" t="str">
        <f t="shared" si="533"/>
        <v>b</v>
      </c>
      <c r="B329" s="5" t="s">
        <v>2</v>
      </c>
      <c r="C329" s="6" t="s">
        <v>4</v>
      </c>
      <c r="D329" s="24"/>
      <c r="E329" s="24"/>
      <c r="F329" s="24"/>
      <c r="G329" s="26">
        <v>0</v>
      </c>
      <c r="H329" s="26">
        <v>0</v>
      </c>
      <c r="I329" s="24"/>
      <c r="J329" s="24"/>
      <c r="K329" s="24">
        <f t="shared" ref="K329:K338" si="542">I329+J329</f>
        <v>0</v>
      </c>
      <c r="L329" s="43">
        <f t="shared" ref="L329:L338" si="543">H329-K329</f>
        <v>0</v>
      </c>
      <c r="M329" s="46" t="e">
        <f t="shared" si="532"/>
        <v>#DIV/0!</v>
      </c>
      <c r="N329" s="17"/>
      <c r="O329" s="12" t="s">
        <v>90</v>
      </c>
    </row>
    <row r="330" spans="1:15" ht="18.75" hidden="1" x14ac:dyDescent="0.25">
      <c r="A330" s="13" t="str">
        <f t="shared" si="533"/>
        <v>b</v>
      </c>
      <c r="B330" s="5" t="s">
        <v>2</v>
      </c>
      <c r="C330" s="6" t="s">
        <v>5</v>
      </c>
      <c r="D330" s="24"/>
      <c r="E330" s="24"/>
      <c r="F330" s="24"/>
      <c r="G330" s="26">
        <v>0</v>
      </c>
      <c r="H330" s="26">
        <v>0</v>
      </c>
      <c r="I330" s="24"/>
      <c r="J330" s="24"/>
      <c r="K330" s="24">
        <f t="shared" si="542"/>
        <v>0</v>
      </c>
      <c r="L330" s="43">
        <f t="shared" si="543"/>
        <v>0</v>
      </c>
      <c r="M330" s="46" t="e">
        <f t="shared" si="532"/>
        <v>#DIV/0!</v>
      </c>
      <c r="N330" s="17"/>
      <c r="O330" s="12" t="s">
        <v>90</v>
      </c>
    </row>
    <row r="331" spans="1:15" ht="18.75" hidden="1" x14ac:dyDescent="0.25">
      <c r="A331" s="13" t="str">
        <f t="shared" si="533"/>
        <v>b</v>
      </c>
      <c r="B331" s="5" t="s">
        <v>2</v>
      </c>
      <c r="C331" s="6" t="s">
        <v>6</v>
      </c>
      <c r="D331" s="24"/>
      <c r="E331" s="24"/>
      <c r="F331" s="24"/>
      <c r="G331" s="26">
        <v>0</v>
      </c>
      <c r="H331" s="26">
        <v>0</v>
      </c>
      <c r="I331" s="24"/>
      <c r="J331" s="24"/>
      <c r="K331" s="24">
        <f t="shared" si="542"/>
        <v>0</v>
      </c>
      <c r="L331" s="43">
        <f t="shared" si="543"/>
        <v>0</v>
      </c>
      <c r="M331" s="46" t="e">
        <f t="shared" si="532"/>
        <v>#DIV/0!</v>
      </c>
      <c r="N331" s="17"/>
      <c r="O331" s="12" t="s">
        <v>90</v>
      </c>
    </row>
    <row r="332" spans="1:15" ht="18.75" hidden="1" x14ac:dyDescent="0.25">
      <c r="A332" s="13" t="str">
        <f t="shared" si="533"/>
        <v>b</v>
      </c>
      <c r="B332" s="5" t="s">
        <v>2</v>
      </c>
      <c r="C332" s="7" t="s">
        <v>7</v>
      </c>
      <c r="D332" s="24"/>
      <c r="E332" s="24"/>
      <c r="F332" s="24"/>
      <c r="G332" s="26">
        <v>0</v>
      </c>
      <c r="H332" s="26">
        <v>0</v>
      </c>
      <c r="I332" s="24"/>
      <c r="J332" s="24"/>
      <c r="K332" s="24">
        <f t="shared" si="542"/>
        <v>0</v>
      </c>
      <c r="L332" s="43">
        <f t="shared" si="543"/>
        <v>0</v>
      </c>
      <c r="M332" s="46" t="e">
        <f t="shared" si="532"/>
        <v>#DIV/0!</v>
      </c>
      <c r="N332" s="17"/>
      <c r="O332" s="12" t="s">
        <v>90</v>
      </c>
    </row>
    <row r="333" spans="1:15" ht="18.75" hidden="1" x14ac:dyDescent="0.25">
      <c r="A333" s="13" t="str">
        <f t="shared" si="533"/>
        <v>b</v>
      </c>
      <c r="B333" s="5" t="s">
        <v>2</v>
      </c>
      <c r="C333" s="7" t="s">
        <v>8</v>
      </c>
      <c r="D333" s="24"/>
      <c r="E333" s="24"/>
      <c r="F333" s="24"/>
      <c r="G333" s="26">
        <v>0</v>
      </c>
      <c r="H333" s="26">
        <v>0</v>
      </c>
      <c r="I333" s="24"/>
      <c r="J333" s="24"/>
      <c r="K333" s="24">
        <f t="shared" si="542"/>
        <v>0</v>
      </c>
      <c r="L333" s="43">
        <f t="shared" si="543"/>
        <v>0</v>
      </c>
      <c r="M333" s="46" t="e">
        <f t="shared" si="532"/>
        <v>#DIV/0!</v>
      </c>
      <c r="N333" s="17"/>
      <c r="O333" s="12" t="s">
        <v>90</v>
      </c>
    </row>
    <row r="334" spans="1:15" ht="18.75" x14ac:dyDescent="0.25">
      <c r="A334" s="13" t="str">
        <f t="shared" si="533"/>
        <v>a</v>
      </c>
      <c r="B334" s="5" t="s">
        <v>2</v>
      </c>
      <c r="C334" s="7" t="s">
        <v>9</v>
      </c>
      <c r="D334" s="24"/>
      <c r="E334" s="24"/>
      <c r="F334" s="24"/>
      <c r="G334" s="26">
        <v>2700000</v>
      </c>
      <c r="H334" s="26">
        <v>2691200</v>
      </c>
      <c r="I334" s="24">
        <v>1927308</v>
      </c>
      <c r="J334" s="24">
        <v>675000</v>
      </c>
      <c r="K334" s="24">
        <f t="shared" si="542"/>
        <v>2602308</v>
      </c>
      <c r="L334" s="43">
        <f t="shared" si="543"/>
        <v>88892</v>
      </c>
      <c r="M334" s="46">
        <f t="shared" si="532"/>
        <v>0.96696938168846613</v>
      </c>
      <c r="N334" s="50"/>
      <c r="O334" s="12" t="s">
        <v>90</v>
      </c>
    </row>
    <row r="335" spans="1:15" ht="18.75" hidden="1" x14ac:dyDescent="0.25">
      <c r="A335" s="13" t="str">
        <f t="shared" si="533"/>
        <v>b</v>
      </c>
      <c r="B335" s="5" t="s">
        <v>2</v>
      </c>
      <c r="C335" s="7" t="s">
        <v>10</v>
      </c>
      <c r="D335" s="24"/>
      <c r="E335" s="24"/>
      <c r="F335" s="24"/>
      <c r="G335" s="26">
        <v>0</v>
      </c>
      <c r="H335" s="26">
        <v>0</v>
      </c>
      <c r="I335" s="24"/>
      <c r="J335" s="24"/>
      <c r="K335" s="24">
        <f t="shared" si="542"/>
        <v>0</v>
      </c>
      <c r="L335" s="43">
        <f t="shared" si="543"/>
        <v>0</v>
      </c>
      <c r="M335" s="46" t="e">
        <f t="shared" si="532"/>
        <v>#DIV/0!</v>
      </c>
      <c r="N335" s="17"/>
      <c r="O335" s="12" t="s">
        <v>90</v>
      </c>
    </row>
    <row r="336" spans="1:15" ht="18.75" hidden="1" x14ac:dyDescent="0.25">
      <c r="A336" s="13" t="str">
        <f t="shared" si="533"/>
        <v>b</v>
      </c>
      <c r="B336" s="5" t="s">
        <v>2</v>
      </c>
      <c r="C336" s="4" t="s">
        <v>11</v>
      </c>
      <c r="D336" s="23"/>
      <c r="E336" s="23"/>
      <c r="F336" s="23"/>
      <c r="G336" s="23">
        <v>0</v>
      </c>
      <c r="H336" s="23">
        <v>0</v>
      </c>
      <c r="I336" s="24"/>
      <c r="J336" s="23"/>
      <c r="K336" s="23">
        <f t="shared" si="542"/>
        <v>0</v>
      </c>
      <c r="L336" s="44">
        <f t="shared" si="543"/>
        <v>0</v>
      </c>
      <c r="M336" s="45" t="e">
        <f t="shared" si="532"/>
        <v>#DIV/0!</v>
      </c>
      <c r="N336" s="16"/>
      <c r="O336" s="12" t="s">
        <v>90</v>
      </c>
    </row>
    <row r="337" spans="1:15" ht="18.75" hidden="1" x14ac:dyDescent="0.25">
      <c r="A337" s="13" t="str">
        <f t="shared" si="533"/>
        <v>b</v>
      </c>
      <c r="B337" s="5" t="s">
        <v>2</v>
      </c>
      <c r="C337" s="4" t="s">
        <v>12</v>
      </c>
      <c r="D337" s="23"/>
      <c r="E337" s="23"/>
      <c r="F337" s="23"/>
      <c r="G337" s="23">
        <v>0</v>
      </c>
      <c r="H337" s="23">
        <v>0</v>
      </c>
      <c r="I337" s="24"/>
      <c r="J337" s="23"/>
      <c r="K337" s="23">
        <f t="shared" si="542"/>
        <v>0</v>
      </c>
      <c r="L337" s="44">
        <f t="shared" si="543"/>
        <v>0</v>
      </c>
      <c r="M337" s="45" t="e">
        <f t="shared" si="532"/>
        <v>#DIV/0!</v>
      </c>
      <c r="N337" s="16"/>
      <c r="O337" s="12" t="s">
        <v>90</v>
      </c>
    </row>
    <row r="338" spans="1:15" ht="18.75" hidden="1" x14ac:dyDescent="0.25">
      <c r="A338" s="13" t="str">
        <f t="shared" si="533"/>
        <v>b</v>
      </c>
      <c r="B338" s="5" t="s">
        <v>2</v>
      </c>
      <c r="C338" s="4" t="s">
        <v>13</v>
      </c>
      <c r="D338" s="23"/>
      <c r="E338" s="23"/>
      <c r="F338" s="23"/>
      <c r="G338" s="23">
        <v>0</v>
      </c>
      <c r="H338" s="23">
        <v>0</v>
      </c>
      <c r="I338" s="24"/>
      <c r="J338" s="23"/>
      <c r="K338" s="23">
        <f t="shared" si="542"/>
        <v>0</v>
      </c>
      <c r="L338" s="44">
        <f t="shared" si="543"/>
        <v>0</v>
      </c>
      <c r="M338" s="45" t="e">
        <f t="shared" si="532"/>
        <v>#DIV/0!</v>
      </c>
      <c r="N338" s="16"/>
      <c r="O338" s="12" t="s">
        <v>90</v>
      </c>
    </row>
    <row r="339" spans="1:15" ht="36" x14ac:dyDescent="0.25">
      <c r="A339" s="13" t="str">
        <f t="shared" si="533"/>
        <v>a</v>
      </c>
      <c r="B339" s="18" t="s">
        <v>128</v>
      </c>
      <c r="C339" s="19" t="s">
        <v>36</v>
      </c>
      <c r="D339" s="24"/>
      <c r="E339" s="24"/>
      <c r="F339" s="24"/>
      <c r="G339" s="25">
        <f t="shared" ref="G339:H339" si="544">G340+G348+G349+G350</f>
        <v>900000</v>
      </c>
      <c r="H339" s="25">
        <f t="shared" si="544"/>
        <v>1083400</v>
      </c>
      <c r="I339" s="24">
        <f t="shared" ref="I339" si="545">I340+I348+I349+I350</f>
        <v>600860</v>
      </c>
      <c r="J339" s="24">
        <f t="shared" ref="J339" si="546">J340+J348+J349+J350</f>
        <v>212693</v>
      </c>
      <c r="K339" s="24">
        <f t="shared" ref="K339" si="547">K340+K348+K349+K350</f>
        <v>813553</v>
      </c>
      <c r="L339" s="43">
        <f t="shared" ref="L339" si="548">L340+L348+L349+L350</f>
        <v>269847</v>
      </c>
      <c r="M339" s="46">
        <f t="shared" si="532"/>
        <v>0.75092578918220421</v>
      </c>
      <c r="N339" s="50"/>
      <c r="O339" s="12" t="s">
        <v>90</v>
      </c>
    </row>
    <row r="340" spans="1:15" ht="18.75" x14ac:dyDescent="0.25">
      <c r="A340" s="13" t="str">
        <f t="shared" si="533"/>
        <v>a</v>
      </c>
      <c r="B340" s="3" t="s">
        <v>2</v>
      </c>
      <c r="C340" s="4" t="s">
        <v>3</v>
      </c>
      <c r="D340" s="23"/>
      <c r="E340" s="23"/>
      <c r="F340" s="23"/>
      <c r="G340" s="23">
        <f t="shared" ref="G340:H340" si="549">G341+G342+G343+G344+G345+G346+G347</f>
        <v>900000</v>
      </c>
      <c r="H340" s="23">
        <f t="shared" si="549"/>
        <v>1083400</v>
      </c>
      <c r="I340" s="24">
        <f t="shared" ref="I340" si="550">I341+I342+I343+I344+I345+I346+I347</f>
        <v>600860</v>
      </c>
      <c r="J340" s="23">
        <f t="shared" ref="J340:L340" si="551">J341+J342+J343+J344+J345+J346+J347</f>
        <v>212693</v>
      </c>
      <c r="K340" s="23">
        <f t="shared" si="551"/>
        <v>813553</v>
      </c>
      <c r="L340" s="44">
        <f t="shared" si="551"/>
        <v>269847</v>
      </c>
      <c r="M340" s="45">
        <f t="shared" si="532"/>
        <v>0.75092578918220421</v>
      </c>
      <c r="N340" s="50"/>
      <c r="O340" s="12" t="s">
        <v>90</v>
      </c>
    </row>
    <row r="341" spans="1:15" ht="18.75" hidden="1" x14ac:dyDescent="0.25">
      <c r="A341" s="13" t="str">
        <f t="shared" si="533"/>
        <v>b</v>
      </c>
      <c r="B341" s="5" t="s">
        <v>2</v>
      </c>
      <c r="C341" s="6" t="s">
        <v>4</v>
      </c>
      <c r="D341" s="24"/>
      <c r="E341" s="24"/>
      <c r="F341" s="24"/>
      <c r="G341" s="26">
        <v>0</v>
      </c>
      <c r="H341" s="26">
        <v>0</v>
      </c>
      <c r="I341" s="24"/>
      <c r="J341" s="24"/>
      <c r="K341" s="24">
        <f t="shared" ref="K341:K350" si="552">I341+J341</f>
        <v>0</v>
      </c>
      <c r="L341" s="43">
        <f t="shared" ref="L341:L350" si="553">H341-K341</f>
        <v>0</v>
      </c>
      <c r="M341" s="46" t="e">
        <f t="shared" si="532"/>
        <v>#DIV/0!</v>
      </c>
      <c r="N341" s="17"/>
      <c r="O341" s="12" t="s">
        <v>90</v>
      </c>
    </row>
    <row r="342" spans="1:15" ht="18.75" x14ac:dyDescent="0.25">
      <c r="A342" s="13" t="str">
        <f t="shared" si="533"/>
        <v>a</v>
      </c>
      <c r="B342" s="5" t="s">
        <v>2</v>
      </c>
      <c r="C342" s="6" t="s">
        <v>5</v>
      </c>
      <c r="D342" s="24"/>
      <c r="E342" s="24"/>
      <c r="F342" s="24"/>
      <c r="G342" s="26">
        <v>900000</v>
      </c>
      <c r="H342" s="26">
        <v>1083400</v>
      </c>
      <c r="I342" s="24">
        <v>600860</v>
      </c>
      <c r="J342" s="24">
        <v>212693</v>
      </c>
      <c r="K342" s="24">
        <f t="shared" si="552"/>
        <v>813553</v>
      </c>
      <c r="L342" s="43">
        <f t="shared" si="553"/>
        <v>269847</v>
      </c>
      <c r="M342" s="46">
        <f t="shared" si="532"/>
        <v>0.75092578918220421</v>
      </c>
      <c r="N342" s="50"/>
      <c r="O342" s="12" t="s">
        <v>90</v>
      </c>
    </row>
    <row r="343" spans="1:15" ht="18.75" hidden="1" x14ac:dyDescent="0.25">
      <c r="A343" s="13" t="str">
        <f t="shared" si="533"/>
        <v>b</v>
      </c>
      <c r="B343" s="5" t="s">
        <v>2</v>
      </c>
      <c r="C343" s="6" t="s">
        <v>6</v>
      </c>
      <c r="D343" s="24"/>
      <c r="E343" s="24"/>
      <c r="F343" s="24"/>
      <c r="G343" s="26">
        <v>0</v>
      </c>
      <c r="H343" s="26">
        <v>0</v>
      </c>
      <c r="I343" s="24"/>
      <c r="J343" s="24"/>
      <c r="K343" s="24">
        <f t="shared" si="552"/>
        <v>0</v>
      </c>
      <c r="L343" s="43">
        <f t="shared" si="553"/>
        <v>0</v>
      </c>
      <c r="M343" s="46" t="e">
        <f t="shared" si="532"/>
        <v>#DIV/0!</v>
      </c>
      <c r="N343" s="17"/>
      <c r="O343" s="12" t="s">
        <v>90</v>
      </c>
    </row>
    <row r="344" spans="1:15" ht="18.75" hidden="1" x14ac:dyDescent="0.25">
      <c r="A344" s="13" t="str">
        <f t="shared" si="533"/>
        <v>b</v>
      </c>
      <c r="B344" s="5" t="s">
        <v>2</v>
      </c>
      <c r="C344" s="7" t="s">
        <v>7</v>
      </c>
      <c r="D344" s="24"/>
      <c r="E344" s="24"/>
      <c r="F344" s="24"/>
      <c r="G344" s="26">
        <v>0</v>
      </c>
      <c r="H344" s="26">
        <v>0</v>
      </c>
      <c r="I344" s="24"/>
      <c r="J344" s="24"/>
      <c r="K344" s="24">
        <f t="shared" si="552"/>
        <v>0</v>
      </c>
      <c r="L344" s="43">
        <f t="shared" si="553"/>
        <v>0</v>
      </c>
      <c r="M344" s="46" t="e">
        <f t="shared" si="532"/>
        <v>#DIV/0!</v>
      </c>
      <c r="N344" s="17"/>
      <c r="O344" s="12" t="s">
        <v>90</v>
      </c>
    </row>
    <row r="345" spans="1:15" ht="18.75" hidden="1" x14ac:dyDescent="0.25">
      <c r="A345" s="13" t="str">
        <f t="shared" si="533"/>
        <v>b</v>
      </c>
      <c r="B345" s="5" t="s">
        <v>2</v>
      </c>
      <c r="C345" s="7" t="s">
        <v>8</v>
      </c>
      <c r="D345" s="24"/>
      <c r="E345" s="24"/>
      <c r="F345" s="24"/>
      <c r="G345" s="26">
        <v>0</v>
      </c>
      <c r="H345" s="26">
        <v>0</v>
      </c>
      <c r="I345" s="24"/>
      <c r="J345" s="24"/>
      <c r="K345" s="24">
        <f t="shared" si="552"/>
        <v>0</v>
      </c>
      <c r="L345" s="43">
        <f t="shared" si="553"/>
        <v>0</v>
      </c>
      <c r="M345" s="46" t="e">
        <f t="shared" si="532"/>
        <v>#DIV/0!</v>
      </c>
      <c r="N345" s="17"/>
      <c r="O345" s="12" t="s">
        <v>90</v>
      </c>
    </row>
    <row r="346" spans="1:15" ht="18.75" hidden="1" x14ac:dyDescent="0.25">
      <c r="A346" s="13" t="str">
        <f t="shared" si="533"/>
        <v>b</v>
      </c>
      <c r="B346" s="5" t="s">
        <v>2</v>
      </c>
      <c r="C346" s="7" t="s">
        <v>9</v>
      </c>
      <c r="D346" s="24"/>
      <c r="E346" s="24"/>
      <c r="F346" s="24"/>
      <c r="G346" s="26">
        <v>0</v>
      </c>
      <c r="H346" s="26">
        <v>0</v>
      </c>
      <c r="I346" s="24"/>
      <c r="J346" s="24"/>
      <c r="K346" s="24">
        <f t="shared" si="552"/>
        <v>0</v>
      </c>
      <c r="L346" s="43">
        <f t="shared" si="553"/>
        <v>0</v>
      </c>
      <c r="M346" s="46" t="e">
        <f t="shared" si="532"/>
        <v>#DIV/0!</v>
      </c>
      <c r="N346" s="17"/>
      <c r="O346" s="12" t="s">
        <v>90</v>
      </c>
    </row>
    <row r="347" spans="1:15" ht="18.75" hidden="1" x14ac:dyDescent="0.25">
      <c r="A347" s="13" t="str">
        <f t="shared" si="533"/>
        <v>b</v>
      </c>
      <c r="B347" s="5" t="s">
        <v>2</v>
      </c>
      <c r="C347" s="7" t="s">
        <v>10</v>
      </c>
      <c r="D347" s="24"/>
      <c r="E347" s="24"/>
      <c r="F347" s="24"/>
      <c r="G347" s="26">
        <v>0</v>
      </c>
      <c r="H347" s="26">
        <v>0</v>
      </c>
      <c r="I347" s="24"/>
      <c r="J347" s="24"/>
      <c r="K347" s="24">
        <f t="shared" si="552"/>
        <v>0</v>
      </c>
      <c r="L347" s="43">
        <f t="shared" si="553"/>
        <v>0</v>
      </c>
      <c r="M347" s="46" t="e">
        <f t="shared" si="532"/>
        <v>#DIV/0!</v>
      </c>
      <c r="N347" s="17"/>
      <c r="O347" s="12" t="s">
        <v>90</v>
      </c>
    </row>
    <row r="348" spans="1:15" ht="18.75" hidden="1" x14ac:dyDescent="0.25">
      <c r="A348" s="13" t="str">
        <f t="shared" si="533"/>
        <v>b</v>
      </c>
      <c r="B348" s="5" t="s">
        <v>2</v>
      </c>
      <c r="C348" s="4" t="s">
        <v>11</v>
      </c>
      <c r="D348" s="23"/>
      <c r="E348" s="23"/>
      <c r="F348" s="23"/>
      <c r="G348" s="23">
        <v>0</v>
      </c>
      <c r="H348" s="23">
        <v>0</v>
      </c>
      <c r="I348" s="24"/>
      <c r="J348" s="23"/>
      <c r="K348" s="23">
        <f t="shared" si="552"/>
        <v>0</v>
      </c>
      <c r="L348" s="44">
        <f t="shared" si="553"/>
        <v>0</v>
      </c>
      <c r="M348" s="45" t="e">
        <f t="shared" si="532"/>
        <v>#DIV/0!</v>
      </c>
      <c r="N348" s="16"/>
      <c r="O348" s="12" t="s">
        <v>90</v>
      </c>
    </row>
    <row r="349" spans="1:15" ht="18.75" hidden="1" x14ac:dyDescent="0.25">
      <c r="A349" s="13" t="str">
        <f t="shared" si="533"/>
        <v>b</v>
      </c>
      <c r="B349" s="5" t="s">
        <v>2</v>
      </c>
      <c r="C349" s="4" t="s">
        <v>12</v>
      </c>
      <c r="D349" s="23"/>
      <c r="E349" s="23"/>
      <c r="F349" s="23"/>
      <c r="G349" s="23">
        <v>0</v>
      </c>
      <c r="H349" s="23">
        <v>0</v>
      </c>
      <c r="I349" s="24"/>
      <c r="J349" s="23"/>
      <c r="K349" s="23">
        <f t="shared" si="552"/>
        <v>0</v>
      </c>
      <c r="L349" s="44">
        <f t="shared" si="553"/>
        <v>0</v>
      </c>
      <c r="M349" s="45" t="e">
        <f t="shared" si="532"/>
        <v>#DIV/0!</v>
      </c>
      <c r="N349" s="16"/>
      <c r="O349" s="12" t="s">
        <v>90</v>
      </c>
    </row>
    <row r="350" spans="1:15" ht="18.75" hidden="1" x14ac:dyDescent="0.25">
      <c r="A350" s="13" t="str">
        <f t="shared" si="533"/>
        <v>b</v>
      </c>
      <c r="B350" s="5" t="s">
        <v>2</v>
      </c>
      <c r="C350" s="4" t="s">
        <v>13</v>
      </c>
      <c r="D350" s="23"/>
      <c r="E350" s="23"/>
      <c r="F350" s="23"/>
      <c r="G350" s="23">
        <v>0</v>
      </c>
      <c r="H350" s="23">
        <v>0</v>
      </c>
      <c r="I350" s="24"/>
      <c r="J350" s="23"/>
      <c r="K350" s="23">
        <f t="shared" si="552"/>
        <v>0</v>
      </c>
      <c r="L350" s="44">
        <f t="shared" si="553"/>
        <v>0</v>
      </c>
      <c r="M350" s="45" t="e">
        <f t="shared" si="532"/>
        <v>#DIV/0!</v>
      </c>
      <c r="N350" s="16"/>
      <c r="O350" s="12" t="s">
        <v>90</v>
      </c>
    </row>
    <row r="351" spans="1:15" ht="36" x14ac:dyDescent="0.25">
      <c r="A351" s="13" t="str">
        <f t="shared" si="533"/>
        <v>a</v>
      </c>
      <c r="B351" s="18" t="s">
        <v>129</v>
      </c>
      <c r="C351" s="19" t="s">
        <v>37</v>
      </c>
      <c r="D351" s="24"/>
      <c r="E351" s="24"/>
      <c r="F351" s="24"/>
      <c r="G351" s="25">
        <f t="shared" ref="G351:H351" si="554">G352+G360+G361+G362</f>
        <v>2100000</v>
      </c>
      <c r="H351" s="25">
        <f t="shared" si="554"/>
        <v>2276500</v>
      </c>
      <c r="I351" s="24">
        <f t="shared" ref="I351" si="555">I352+I360+I361+I362</f>
        <v>1484961</v>
      </c>
      <c r="J351" s="24">
        <f t="shared" ref="J351" si="556">J352+J360+J361+J362</f>
        <v>570000</v>
      </c>
      <c r="K351" s="24">
        <f t="shared" ref="K351" si="557">K352+K360+K361+K362</f>
        <v>2054961</v>
      </c>
      <c r="L351" s="43">
        <f t="shared" ref="L351" si="558">L352+L360+L361+L362</f>
        <v>221539</v>
      </c>
      <c r="M351" s="46">
        <f t="shared" si="532"/>
        <v>0.90268438392268835</v>
      </c>
      <c r="N351" s="50"/>
      <c r="O351" s="12" t="s">
        <v>90</v>
      </c>
    </row>
    <row r="352" spans="1:15" ht="18.75" x14ac:dyDescent="0.25">
      <c r="A352" s="13" t="str">
        <f t="shared" si="533"/>
        <v>a</v>
      </c>
      <c r="B352" s="3" t="s">
        <v>2</v>
      </c>
      <c r="C352" s="4" t="s">
        <v>3</v>
      </c>
      <c r="D352" s="23"/>
      <c r="E352" s="23"/>
      <c r="F352" s="23"/>
      <c r="G352" s="23">
        <f t="shared" ref="G352:H352" si="559">G353+G354+G355+G356+G357+G358+G359</f>
        <v>2100000</v>
      </c>
      <c r="H352" s="23">
        <f t="shared" si="559"/>
        <v>2276500</v>
      </c>
      <c r="I352" s="24">
        <f t="shared" ref="I352" si="560">I353+I354+I355+I356+I357+I358+I359</f>
        <v>1484961</v>
      </c>
      <c r="J352" s="23">
        <f t="shared" ref="J352:L352" si="561">J353+J354+J355+J356+J357+J358+J359</f>
        <v>570000</v>
      </c>
      <c r="K352" s="23">
        <f t="shared" si="561"/>
        <v>2054961</v>
      </c>
      <c r="L352" s="44">
        <f t="shared" si="561"/>
        <v>221539</v>
      </c>
      <c r="M352" s="45">
        <f t="shared" si="532"/>
        <v>0.90268438392268835</v>
      </c>
      <c r="N352" s="50"/>
      <c r="O352" s="12" t="s">
        <v>90</v>
      </c>
    </row>
    <row r="353" spans="1:15" ht="18.75" hidden="1" x14ac:dyDescent="0.25">
      <c r="A353" s="13" t="str">
        <f t="shared" si="533"/>
        <v>b</v>
      </c>
      <c r="B353" s="5" t="s">
        <v>2</v>
      </c>
      <c r="C353" s="6" t="s">
        <v>4</v>
      </c>
      <c r="D353" s="24"/>
      <c r="E353" s="24"/>
      <c r="F353" s="24"/>
      <c r="G353" s="26">
        <v>0</v>
      </c>
      <c r="H353" s="26">
        <v>0</v>
      </c>
      <c r="I353" s="24"/>
      <c r="J353" s="24"/>
      <c r="K353" s="24">
        <f t="shared" ref="K353:K362" si="562">I353+J353</f>
        <v>0</v>
      </c>
      <c r="L353" s="43">
        <f t="shared" ref="L353:L362" si="563">H353-K353</f>
        <v>0</v>
      </c>
      <c r="M353" s="46" t="e">
        <f t="shared" si="532"/>
        <v>#DIV/0!</v>
      </c>
      <c r="N353" s="17"/>
      <c r="O353" s="12" t="s">
        <v>90</v>
      </c>
    </row>
    <row r="354" spans="1:15" ht="18.75" hidden="1" x14ac:dyDescent="0.25">
      <c r="A354" s="13" t="str">
        <f t="shared" si="533"/>
        <v>b</v>
      </c>
      <c r="B354" s="5" t="s">
        <v>2</v>
      </c>
      <c r="C354" s="6" t="s">
        <v>5</v>
      </c>
      <c r="D354" s="24"/>
      <c r="E354" s="24"/>
      <c r="F354" s="24"/>
      <c r="G354" s="26">
        <v>0</v>
      </c>
      <c r="H354" s="26">
        <v>0</v>
      </c>
      <c r="I354" s="24"/>
      <c r="J354" s="24"/>
      <c r="K354" s="24">
        <f t="shared" si="562"/>
        <v>0</v>
      </c>
      <c r="L354" s="43">
        <f t="shared" si="563"/>
        <v>0</v>
      </c>
      <c r="M354" s="46" t="e">
        <f t="shared" si="532"/>
        <v>#DIV/0!</v>
      </c>
      <c r="N354" s="17"/>
      <c r="O354" s="12" t="s">
        <v>90</v>
      </c>
    </row>
    <row r="355" spans="1:15" ht="18.75" hidden="1" x14ac:dyDescent="0.25">
      <c r="A355" s="13" t="str">
        <f t="shared" si="533"/>
        <v>b</v>
      </c>
      <c r="B355" s="5" t="s">
        <v>2</v>
      </c>
      <c r="C355" s="6" t="s">
        <v>6</v>
      </c>
      <c r="D355" s="24"/>
      <c r="E355" s="24"/>
      <c r="F355" s="24"/>
      <c r="G355" s="26">
        <v>0</v>
      </c>
      <c r="H355" s="26">
        <v>0</v>
      </c>
      <c r="I355" s="24"/>
      <c r="J355" s="24"/>
      <c r="K355" s="24">
        <f t="shared" si="562"/>
        <v>0</v>
      </c>
      <c r="L355" s="43">
        <f t="shared" si="563"/>
        <v>0</v>
      </c>
      <c r="M355" s="46" t="e">
        <f t="shared" si="532"/>
        <v>#DIV/0!</v>
      </c>
      <c r="N355" s="17"/>
      <c r="O355" s="12" t="s">
        <v>90</v>
      </c>
    </row>
    <row r="356" spans="1:15" ht="18.75" hidden="1" x14ac:dyDescent="0.25">
      <c r="A356" s="13" t="str">
        <f t="shared" si="533"/>
        <v>b</v>
      </c>
      <c r="B356" s="5" t="s">
        <v>2</v>
      </c>
      <c r="C356" s="7" t="s">
        <v>7</v>
      </c>
      <c r="D356" s="24"/>
      <c r="E356" s="24"/>
      <c r="F356" s="24"/>
      <c r="G356" s="26">
        <v>0</v>
      </c>
      <c r="H356" s="26">
        <v>0</v>
      </c>
      <c r="I356" s="24"/>
      <c r="J356" s="24"/>
      <c r="K356" s="24">
        <f t="shared" si="562"/>
        <v>0</v>
      </c>
      <c r="L356" s="43">
        <f t="shared" si="563"/>
        <v>0</v>
      </c>
      <c r="M356" s="46" t="e">
        <f t="shared" si="532"/>
        <v>#DIV/0!</v>
      </c>
      <c r="N356" s="17"/>
      <c r="O356" s="12" t="s">
        <v>90</v>
      </c>
    </row>
    <row r="357" spans="1:15" ht="18.75" hidden="1" x14ac:dyDescent="0.25">
      <c r="A357" s="13" t="str">
        <f t="shared" si="533"/>
        <v>b</v>
      </c>
      <c r="B357" s="5" t="s">
        <v>2</v>
      </c>
      <c r="C357" s="7" t="s">
        <v>8</v>
      </c>
      <c r="D357" s="24"/>
      <c r="E357" s="24"/>
      <c r="F357" s="24"/>
      <c r="G357" s="26">
        <v>0</v>
      </c>
      <c r="H357" s="26">
        <v>0</v>
      </c>
      <c r="I357" s="24"/>
      <c r="J357" s="24"/>
      <c r="K357" s="24">
        <f t="shared" si="562"/>
        <v>0</v>
      </c>
      <c r="L357" s="43">
        <f t="shared" si="563"/>
        <v>0</v>
      </c>
      <c r="M357" s="46" t="e">
        <f t="shared" si="532"/>
        <v>#DIV/0!</v>
      </c>
      <c r="N357" s="17"/>
      <c r="O357" s="12" t="s">
        <v>90</v>
      </c>
    </row>
    <row r="358" spans="1:15" ht="18.75" x14ac:dyDescent="0.25">
      <c r="A358" s="13" t="str">
        <f t="shared" si="533"/>
        <v>a</v>
      </c>
      <c r="B358" s="5" t="s">
        <v>2</v>
      </c>
      <c r="C358" s="7" t="s">
        <v>9</v>
      </c>
      <c r="D358" s="24"/>
      <c r="E358" s="24"/>
      <c r="F358" s="24"/>
      <c r="G358" s="26">
        <v>2100000</v>
      </c>
      <c r="H358" s="26">
        <v>2276500</v>
      </c>
      <c r="I358" s="24">
        <v>1484961</v>
      </c>
      <c r="J358" s="24">
        <v>570000</v>
      </c>
      <c r="K358" s="24">
        <f t="shared" si="562"/>
        <v>2054961</v>
      </c>
      <c r="L358" s="43">
        <f t="shared" si="563"/>
        <v>221539</v>
      </c>
      <c r="M358" s="46">
        <f t="shared" si="532"/>
        <v>0.90268438392268835</v>
      </c>
      <c r="N358" s="50"/>
      <c r="O358" s="12" t="s">
        <v>90</v>
      </c>
    </row>
    <row r="359" spans="1:15" ht="18.75" hidden="1" x14ac:dyDescent="0.25">
      <c r="A359" s="13" t="str">
        <f t="shared" si="533"/>
        <v>b</v>
      </c>
      <c r="B359" s="5" t="s">
        <v>2</v>
      </c>
      <c r="C359" s="7" t="s">
        <v>10</v>
      </c>
      <c r="D359" s="24"/>
      <c r="E359" s="24"/>
      <c r="F359" s="24"/>
      <c r="G359" s="26">
        <v>0</v>
      </c>
      <c r="H359" s="26">
        <v>0</v>
      </c>
      <c r="I359" s="24"/>
      <c r="J359" s="24"/>
      <c r="K359" s="24">
        <f t="shared" si="562"/>
        <v>0</v>
      </c>
      <c r="L359" s="43">
        <f t="shared" si="563"/>
        <v>0</v>
      </c>
      <c r="M359" s="46" t="e">
        <f t="shared" si="532"/>
        <v>#DIV/0!</v>
      </c>
      <c r="N359" s="17"/>
      <c r="O359" s="12" t="s">
        <v>90</v>
      </c>
    </row>
    <row r="360" spans="1:15" ht="18.75" hidden="1" x14ac:dyDescent="0.25">
      <c r="A360" s="13" t="str">
        <f t="shared" si="533"/>
        <v>b</v>
      </c>
      <c r="B360" s="5" t="s">
        <v>2</v>
      </c>
      <c r="C360" s="4" t="s">
        <v>11</v>
      </c>
      <c r="D360" s="23"/>
      <c r="E360" s="23"/>
      <c r="F360" s="23"/>
      <c r="G360" s="23">
        <v>0</v>
      </c>
      <c r="H360" s="23">
        <v>0</v>
      </c>
      <c r="I360" s="24"/>
      <c r="J360" s="23"/>
      <c r="K360" s="23">
        <f t="shared" si="562"/>
        <v>0</v>
      </c>
      <c r="L360" s="44">
        <f t="shared" si="563"/>
        <v>0</v>
      </c>
      <c r="M360" s="45" t="e">
        <f t="shared" si="532"/>
        <v>#DIV/0!</v>
      </c>
      <c r="N360" s="16"/>
      <c r="O360" s="12" t="s">
        <v>90</v>
      </c>
    </row>
    <row r="361" spans="1:15" ht="18.75" hidden="1" x14ac:dyDescent="0.25">
      <c r="A361" s="13" t="str">
        <f t="shared" si="533"/>
        <v>b</v>
      </c>
      <c r="B361" s="5" t="s">
        <v>2</v>
      </c>
      <c r="C361" s="4" t="s">
        <v>12</v>
      </c>
      <c r="D361" s="23"/>
      <c r="E361" s="23"/>
      <c r="F361" s="23"/>
      <c r="G361" s="23">
        <v>0</v>
      </c>
      <c r="H361" s="23">
        <v>0</v>
      </c>
      <c r="I361" s="24"/>
      <c r="J361" s="23"/>
      <c r="K361" s="23">
        <f t="shared" si="562"/>
        <v>0</v>
      </c>
      <c r="L361" s="44">
        <f t="shared" si="563"/>
        <v>0</v>
      </c>
      <c r="M361" s="45" t="e">
        <f t="shared" si="532"/>
        <v>#DIV/0!</v>
      </c>
      <c r="N361" s="16"/>
      <c r="O361" s="12" t="s">
        <v>90</v>
      </c>
    </row>
    <row r="362" spans="1:15" ht="18.75" hidden="1" x14ac:dyDescent="0.25">
      <c r="A362" s="13" t="str">
        <f t="shared" si="533"/>
        <v>b</v>
      </c>
      <c r="B362" s="5" t="s">
        <v>2</v>
      </c>
      <c r="C362" s="4" t="s">
        <v>13</v>
      </c>
      <c r="D362" s="23"/>
      <c r="E362" s="23"/>
      <c r="F362" s="23"/>
      <c r="G362" s="23">
        <v>0</v>
      </c>
      <c r="H362" s="23">
        <v>0</v>
      </c>
      <c r="I362" s="24"/>
      <c r="J362" s="23"/>
      <c r="K362" s="23">
        <f t="shared" si="562"/>
        <v>0</v>
      </c>
      <c r="L362" s="44">
        <f t="shared" si="563"/>
        <v>0</v>
      </c>
      <c r="M362" s="45" t="e">
        <f t="shared" si="532"/>
        <v>#DIV/0!</v>
      </c>
      <c r="N362" s="16"/>
      <c r="O362" s="12" t="s">
        <v>90</v>
      </c>
    </row>
    <row r="363" spans="1:15" ht="54" x14ac:dyDescent="0.25">
      <c r="A363" s="13" t="str">
        <f t="shared" si="533"/>
        <v>a</v>
      </c>
      <c r="B363" s="18" t="s">
        <v>130</v>
      </c>
      <c r="C363" s="19" t="s">
        <v>131</v>
      </c>
      <c r="D363" s="24"/>
      <c r="E363" s="24"/>
      <c r="F363" s="24"/>
      <c r="G363" s="25">
        <f t="shared" ref="G363:H363" si="564">G364+G372+G373+G374</f>
        <v>260000</v>
      </c>
      <c r="H363" s="25">
        <f t="shared" si="564"/>
        <v>252000</v>
      </c>
      <c r="I363" s="24">
        <f t="shared" ref="I363" si="565">I364+I372+I373+I374</f>
        <v>118635</v>
      </c>
      <c r="J363" s="24">
        <f t="shared" ref="J363" si="566">J364+J372+J373+J374</f>
        <v>56700</v>
      </c>
      <c r="K363" s="24">
        <f t="shared" ref="K363" si="567">K364+K372+K373+K374</f>
        <v>175335</v>
      </c>
      <c r="L363" s="43">
        <f t="shared" ref="L363" si="568">L364+L372+L373+L374</f>
        <v>76665</v>
      </c>
      <c r="M363" s="46">
        <f t="shared" si="532"/>
        <v>0.69577380952380952</v>
      </c>
      <c r="N363" s="50"/>
      <c r="O363" s="12" t="s">
        <v>90</v>
      </c>
    </row>
    <row r="364" spans="1:15" ht="18.75" x14ac:dyDescent="0.25">
      <c r="A364" s="13" t="str">
        <f t="shared" si="533"/>
        <v>a</v>
      </c>
      <c r="B364" s="3" t="s">
        <v>2</v>
      </c>
      <c r="C364" s="4" t="s">
        <v>3</v>
      </c>
      <c r="D364" s="23"/>
      <c r="E364" s="23"/>
      <c r="F364" s="23"/>
      <c r="G364" s="23">
        <f t="shared" ref="G364:H364" si="569">G365+G366+G367+G368+G369+G370+G371</f>
        <v>260000</v>
      </c>
      <c r="H364" s="23">
        <f t="shared" si="569"/>
        <v>252000</v>
      </c>
      <c r="I364" s="24">
        <f t="shared" ref="I364" si="570">I365+I366+I367+I368+I369+I370+I371</f>
        <v>118635</v>
      </c>
      <c r="J364" s="23">
        <f t="shared" ref="J364:L364" si="571">J365+J366+J367+J368+J369+J370+J371</f>
        <v>56700</v>
      </c>
      <c r="K364" s="23">
        <f t="shared" si="571"/>
        <v>175335</v>
      </c>
      <c r="L364" s="44">
        <f t="shared" si="571"/>
        <v>76665</v>
      </c>
      <c r="M364" s="45">
        <f t="shared" si="532"/>
        <v>0.69577380952380952</v>
      </c>
      <c r="N364" s="50"/>
      <c r="O364" s="12" t="s">
        <v>90</v>
      </c>
    </row>
    <row r="365" spans="1:15" ht="18.75" hidden="1" x14ac:dyDescent="0.25">
      <c r="A365" s="13" t="str">
        <f t="shared" si="533"/>
        <v>b</v>
      </c>
      <c r="B365" s="5" t="s">
        <v>2</v>
      </c>
      <c r="C365" s="6" t="s">
        <v>4</v>
      </c>
      <c r="D365" s="24"/>
      <c r="E365" s="24"/>
      <c r="F365" s="24"/>
      <c r="G365" s="26">
        <v>0</v>
      </c>
      <c r="H365" s="26">
        <v>0</v>
      </c>
      <c r="I365" s="24"/>
      <c r="J365" s="24"/>
      <c r="K365" s="24">
        <f t="shared" ref="K365:K374" si="572">I365+J365</f>
        <v>0</v>
      </c>
      <c r="L365" s="43">
        <f t="shared" ref="L365:L374" si="573">H365-K365</f>
        <v>0</v>
      </c>
      <c r="M365" s="46" t="e">
        <f t="shared" si="532"/>
        <v>#DIV/0!</v>
      </c>
      <c r="N365" s="17"/>
      <c r="O365" s="12" t="s">
        <v>90</v>
      </c>
    </row>
    <row r="366" spans="1:15" ht="18.75" hidden="1" x14ac:dyDescent="0.25">
      <c r="A366" s="13" t="str">
        <f t="shared" si="533"/>
        <v>b</v>
      </c>
      <c r="B366" s="5" t="s">
        <v>2</v>
      </c>
      <c r="C366" s="6" t="s">
        <v>5</v>
      </c>
      <c r="D366" s="24"/>
      <c r="E366" s="24"/>
      <c r="F366" s="24"/>
      <c r="G366" s="26">
        <v>0</v>
      </c>
      <c r="H366" s="26">
        <v>0</v>
      </c>
      <c r="I366" s="24"/>
      <c r="J366" s="24"/>
      <c r="K366" s="24">
        <f t="shared" si="572"/>
        <v>0</v>
      </c>
      <c r="L366" s="43">
        <f t="shared" si="573"/>
        <v>0</v>
      </c>
      <c r="M366" s="46" t="e">
        <f t="shared" si="532"/>
        <v>#DIV/0!</v>
      </c>
      <c r="N366" s="17"/>
      <c r="O366" s="12" t="s">
        <v>90</v>
      </c>
    </row>
    <row r="367" spans="1:15" ht="18.75" hidden="1" x14ac:dyDescent="0.25">
      <c r="A367" s="13" t="str">
        <f t="shared" si="533"/>
        <v>b</v>
      </c>
      <c r="B367" s="5" t="s">
        <v>2</v>
      </c>
      <c r="C367" s="6" t="s">
        <v>6</v>
      </c>
      <c r="D367" s="24"/>
      <c r="E367" s="24"/>
      <c r="F367" s="24"/>
      <c r="G367" s="26">
        <v>0</v>
      </c>
      <c r="H367" s="26">
        <v>0</v>
      </c>
      <c r="I367" s="24"/>
      <c r="J367" s="24"/>
      <c r="K367" s="24">
        <f t="shared" si="572"/>
        <v>0</v>
      </c>
      <c r="L367" s="43">
        <f t="shared" si="573"/>
        <v>0</v>
      </c>
      <c r="M367" s="46" t="e">
        <f t="shared" si="532"/>
        <v>#DIV/0!</v>
      </c>
      <c r="N367" s="17"/>
      <c r="O367" s="12" t="s">
        <v>90</v>
      </c>
    </row>
    <row r="368" spans="1:15" ht="18.75" hidden="1" x14ac:dyDescent="0.25">
      <c r="A368" s="13" t="str">
        <f t="shared" si="533"/>
        <v>b</v>
      </c>
      <c r="B368" s="5" t="s">
        <v>2</v>
      </c>
      <c r="C368" s="7" t="s">
        <v>7</v>
      </c>
      <c r="D368" s="24"/>
      <c r="E368" s="24"/>
      <c r="F368" s="24"/>
      <c r="G368" s="26">
        <v>0</v>
      </c>
      <c r="H368" s="26">
        <v>0</v>
      </c>
      <c r="I368" s="24"/>
      <c r="J368" s="24"/>
      <c r="K368" s="24">
        <f t="shared" si="572"/>
        <v>0</v>
      </c>
      <c r="L368" s="43">
        <f t="shared" si="573"/>
        <v>0</v>
      </c>
      <c r="M368" s="46" t="e">
        <f t="shared" si="532"/>
        <v>#DIV/0!</v>
      </c>
      <c r="N368" s="17"/>
      <c r="O368" s="12" t="s">
        <v>90</v>
      </c>
    </row>
    <row r="369" spans="1:15" ht="18.75" hidden="1" x14ac:dyDescent="0.25">
      <c r="A369" s="13" t="str">
        <f t="shared" si="533"/>
        <v>b</v>
      </c>
      <c r="B369" s="5" t="s">
        <v>2</v>
      </c>
      <c r="C369" s="7" t="s">
        <v>8</v>
      </c>
      <c r="D369" s="24"/>
      <c r="E369" s="24"/>
      <c r="F369" s="24"/>
      <c r="G369" s="26">
        <v>0</v>
      </c>
      <c r="H369" s="26">
        <v>0</v>
      </c>
      <c r="I369" s="24"/>
      <c r="J369" s="24"/>
      <c r="K369" s="24">
        <f t="shared" si="572"/>
        <v>0</v>
      </c>
      <c r="L369" s="43">
        <f t="shared" si="573"/>
        <v>0</v>
      </c>
      <c r="M369" s="46" t="e">
        <f t="shared" si="532"/>
        <v>#DIV/0!</v>
      </c>
      <c r="N369" s="17"/>
      <c r="O369" s="12" t="s">
        <v>90</v>
      </c>
    </row>
    <row r="370" spans="1:15" ht="18.75" x14ac:dyDescent="0.25">
      <c r="A370" s="13" t="str">
        <f t="shared" si="533"/>
        <v>a</v>
      </c>
      <c r="B370" s="5" t="s">
        <v>2</v>
      </c>
      <c r="C370" s="7" t="s">
        <v>9</v>
      </c>
      <c r="D370" s="24"/>
      <c r="E370" s="24"/>
      <c r="F370" s="24"/>
      <c r="G370" s="26">
        <v>260000</v>
      </c>
      <c r="H370" s="26">
        <v>252000</v>
      </c>
      <c r="I370" s="24">
        <v>118635</v>
      </c>
      <c r="J370" s="24">
        <v>56700</v>
      </c>
      <c r="K370" s="24">
        <f t="shared" si="572"/>
        <v>175335</v>
      </c>
      <c r="L370" s="43">
        <f t="shared" si="573"/>
        <v>76665</v>
      </c>
      <c r="M370" s="46">
        <f t="shared" si="532"/>
        <v>0.69577380952380952</v>
      </c>
      <c r="N370" s="50"/>
      <c r="O370" s="12" t="s">
        <v>90</v>
      </c>
    </row>
    <row r="371" spans="1:15" ht="18.75" hidden="1" x14ac:dyDescent="0.25">
      <c r="A371" s="13" t="str">
        <f t="shared" si="533"/>
        <v>b</v>
      </c>
      <c r="B371" s="5" t="s">
        <v>2</v>
      </c>
      <c r="C371" s="7" t="s">
        <v>10</v>
      </c>
      <c r="D371" s="24"/>
      <c r="E371" s="24"/>
      <c r="F371" s="24"/>
      <c r="G371" s="26">
        <v>0</v>
      </c>
      <c r="H371" s="26">
        <v>0</v>
      </c>
      <c r="I371" s="24"/>
      <c r="J371" s="24"/>
      <c r="K371" s="24">
        <f t="shared" si="572"/>
        <v>0</v>
      </c>
      <c r="L371" s="43">
        <f t="shared" si="573"/>
        <v>0</v>
      </c>
      <c r="M371" s="46" t="e">
        <f t="shared" si="532"/>
        <v>#DIV/0!</v>
      </c>
      <c r="N371" s="17"/>
      <c r="O371" s="12" t="s">
        <v>90</v>
      </c>
    </row>
    <row r="372" spans="1:15" ht="18.75" hidden="1" x14ac:dyDescent="0.25">
      <c r="A372" s="13" t="str">
        <f t="shared" si="533"/>
        <v>b</v>
      </c>
      <c r="B372" s="5" t="s">
        <v>2</v>
      </c>
      <c r="C372" s="4" t="s">
        <v>11</v>
      </c>
      <c r="D372" s="23"/>
      <c r="E372" s="23"/>
      <c r="F372" s="23"/>
      <c r="G372" s="23">
        <v>0</v>
      </c>
      <c r="H372" s="23">
        <v>0</v>
      </c>
      <c r="I372" s="24"/>
      <c r="J372" s="23"/>
      <c r="K372" s="23">
        <f t="shared" si="572"/>
        <v>0</v>
      </c>
      <c r="L372" s="44">
        <f t="shared" si="573"/>
        <v>0</v>
      </c>
      <c r="M372" s="45" t="e">
        <f t="shared" si="532"/>
        <v>#DIV/0!</v>
      </c>
      <c r="N372" s="16"/>
      <c r="O372" s="12" t="s">
        <v>90</v>
      </c>
    </row>
    <row r="373" spans="1:15" ht="18.75" hidden="1" x14ac:dyDescent="0.25">
      <c r="A373" s="13" t="str">
        <f t="shared" si="533"/>
        <v>b</v>
      </c>
      <c r="B373" s="5" t="s">
        <v>2</v>
      </c>
      <c r="C373" s="4" t="s">
        <v>12</v>
      </c>
      <c r="D373" s="23"/>
      <c r="E373" s="23"/>
      <c r="F373" s="23"/>
      <c r="G373" s="23">
        <v>0</v>
      </c>
      <c r="H373" s="23">
        <v>0</v>
      </c>
      <c r="I373" s="24"/>
      <c r="J373" s="23"/>
      <c r="K373" s="23">
        <f t="shared" si="572"/>
        <v>0</v>
      </c>
      <c r="L373" s="44">
        <f t="shared" si="573"/>
        <v>0</v>
      </c>
      <c r="M373" s="45" t="e">
        <f t="shared" si="532"/>
        <v>#DIV/0!</v>
      </c>
      <c r="N373" s="16"/>
      <c r="O373" s="12" t="s">
        <v>90</v>
      </c>
    </row>
    <row r="374" spans="1:15" ht="18.75" hidden="1" x14ac:dyDescent="0.25">
      <c r="A374" s="13" t="str">
        <f t="shared" si="533"/>
        <v>b</v>
      </c>
      <c r="B374" s="5" t="s">
        <v>2</v>
      </c>
      <c r="C374" s="4" t="s">
        <v>13</v>
      </c>
      <c r="D374" s="23"/>
      <c r="E374" s="23"/>
      <c r="F374" s="23"/>
      <c r="G374" s="23">
        <v>0</v>
      </c>
      <c r="H374" s="23">
        <v>0</v>
      </c>
      <c r="I374" s="24"/>
      <c r="J374" s="23"/>
      <c r="K374" s="23">
        <f t="shared" si="572"/>
        <v>0</v>
      </c>
      <c r="L374" s="44">
        <f t="shared" si="573"/>
        <v>0</v>
      </c>
      <c r="M374" s="45" t="e">
        <f t="shared" si="532"/>
        <v>#DIV/0!</v>
      </c>
      <c r="N374" s="16"/>
      <c r="O374" s="12" t="s">
        <v>90</v>
      </c>
    </row>
    <row r="375" spans="1:15" ht="94.5" customHeight="1" x14ac:dyDescent="0.25">
      <c r="A375" s="13" t="str">
        <f t="shared" si="533"/>
        <v>a</v>
      </c>
      <c r="B375" s="18" t="s">
        <v>132</v>
      </c>
      <c r="C375" s="19" t="s">
        <v>38</v>
      </c>
      <c r="D375" s="24"/>
      <c r="E375" s="24"/>
      <c r="F375" s="24"/>
      <c r="G375" s="25">
        <f t="shared" ref="G375:H375" si="574">G376+G384+G385+G386</f>
        <v>260000</v>
      </c>
      <c r="H375" s="25">
        <f t="shared" si="574"/>
        <v>255500</v>
      </c>
      <c r="I375" s="24">
        <f t="shared" ref="I375" si="575">I376+I384+I385+I386</f>
        <v>191800</v>
      </c>
      <c r="J375" s="24">
        <f t="shared" ref="J375" si="576">J376+J384+J385+J386</f>
        <v>63700</v>
      </c>
      <c r="K375" s="24">
        <f t="shared" ref="K375" si="577">K376+K384+K385+K386</f>
        <v>255500</v>
      </c>
      <c r="L375" s="43">
        <f t="shared" ref="L375" si="578">L376+L384+L385+L386</f>
        <v>0</v>
      </c>
      <c r="M375" s="46">
        <f t="shared" si="532"/>
        <v>1</v>
      </c>
      <c r="N375" s="50"/>
      <c r="O375" s="12" t="s">
        <v>90</v>
      </c>
    </row>
    <row r="376" spans="1:15" ht="18.75" x14ac:dyDescent="0.25">
      <c r="A376" s="13" t="str">
        <f t="shared" si="533"/>
        <v>a</v>
      </c>
      <c r="B376" s="3" t="s">
        <v>2</v>
      </c>
      <c r="C376" s="4" t="s">
        <v>3</v>
      </c>
      <c r="D376" s="23"/>
      <c r="E376" s="23"/>
      <c r="F376" s="23"/>
      <c r="G376" s="23">
        <f t="shared" ref="G376:H376" si="579">G377+G378+G379+G380+G381+G382+G383</f>
        <v>260000</v>
      </c>
      <c r="H376" s="23">
        <f t="shared" si="579"/>
        <v>255500</v>
      </c>
      <c r="I376" s="24">
        <f t="shared" ref="I376" si="580">I377+I378+I379+I380+I381+I382+I383</f>
        <v>191800</v>
      </c>
      <c r="J376" s="23">
        <f t="shared" ref="J376:L376" si="581">J377+J378+J379+J380+J381+J382+J383</f>
        <v>63700</v>
      </c>
      <c r="K376" s="23">
        <f t="shared" si="581"/>
        <v>255500</v>
      </c>
      <c r="L376" s="44">
        <f t="shared" si="581"/>
        <v>0</v>
      </c>
      <c r="M376" s="45">
        <f t="shared" si="532"/>
        <v>1</v>
      </c>
      <c r="N376" s="50"/>
      <c r="O376" s="12" t="s">
        <v>90</v>
      </c>
    </row>
    <row r="377" spans="1:15" ht="18.75" hidden="1" x14ac:dyDescent="0.25">
      <c r="A377" s="13" t="str">
        <f t="shared" si="533"/>
        <v>b</v>
      </c>
      <c r="B377" s="5" t="s">
        <v>2</v>
      </c>
      <c r="C377" s="6" t="s">
        <v>4</v>
      </c>
      <c r="D377" s="24"/>
      <c r="E377" s="24"/>
      <c r="F377" s="24"/>
      <c r="G377" s="26">
        <v>0</v>
      </c>
      <c r="H377" s="26">
        <v>0</v>
      </c>
      <c r="I377" s="24"/>
      <c r="J377" s="24"/>
      <c r="K377" s="24">
        <f t="shared" ref="K377:K386" si="582">I377+J377</f>
        <v>0</v>
      </c>
      <c r="L377" s="43">
        <f t="shared" ref="L377:L386" si="583">H377-K377</f>
        <v>0</v>
      </c>
      <c r="M377" s="46" t="e">
        <f t="shared" si="532"/>
        <v>#DIV/0!</v>
      </c>
      <c r="N377" s="17"/>
      <c r="O377" s="12" t="s">
        <v>90</v>
      </c>
    </row>
    <row r="378" spans="1:15" ht="18.75" hidden="1" x14ac:dyDescent="0.25">
      <c r="A378" s="13" t="str">
        <f t="shared" si="533"/>
        <v>b</v>
      </c>
      <c r="B378" s="5" t="s">
        <v>2</v>
      </c>
      <c r="C378" s="6" t="s">
        <v>5</v>
      </c>
      <c r="D378" s="24"/>
      <c r="E378" s="24"/>
      <c r="F378" s="24"/>
      <c r="G378" s="26">
        <v>0</v>
      </c>
      <c r="H378" s="26">
        <v>0</v>
      </c>
      <c r="I378" s="24"/>
      <c r="J378" s="24"/>
      <c r="K378" s="24">
        <f t="shared" si="582"/>
        <v>0</v>
      </c>
      <c r="L378" s="43">
        <f t="shared" si="583"/>
        <v>0</v>
      </c>
      <c r="M378" s="46" t="e">
        <f t="shared" si="532"/>
        <v>#DIV/0!</v>
      </c>
      <c r="N378" s="17"/>
      <c r="O378" s="12" t="s">
        <v>90</v>
      </c>
    </row>
    <row r="379" spans="1:15" ht="18.75" hidden="1" x14ac:dyDescent="0.25">
      <c r="A379" s="13" t="str">
        <f t="shared" si="533"/>
        <v>b</v>
      </c>
      <c r="B379" s="5" t="s">
        <v>2</v>
      </c>
      <c r="C379" s="6" t="s">
        <v>6</v>
      </c>
      <c r="D379" s="24"/>
      <c r="E379" s="24"/>
      <c r="F379" s="24"/>
      <c r="G379" s="26">
        <v>0</v>
      </c>
      <c r="H379" s="26">
        <v>0</v>
      </c>
      <c r="I379" s="24"/>
      <c r="J379" s="24"/>
      <c r="K379" s="24">
        <f t="shared" si="582"/>
        <v>0</v>
      </c>
      <c r="L379" s="43">
        <f t="shared" si="583"/>
        <v>0</v>
      </c>
      <c r="M379" s="46" t="e">
        <f t="shared" si="532"/>
        <v>#DIV/0!</v>
      </c>
      <c r="N379" s="17"/>
      <c r="O379" s="12" t="s">
        <v>90</v>
      </c>
    </row>
    <row r="380" spans="1:15" ht="18.75" hidden="1" x14ac:dyDescent="0.25">
      <c r="A380" s="13" t="str">
        <f t="shared" si="533"/>
        <v>b</v>
      </c>
      <c r="B380" s="5" t="s">
        <v>2</v>
      </c>
      <c r="C380" s="7" t="s">
        <v>7</v>
      </c>
      <c r="D380" s="24"/>
      <c r="E380" s="24"/>
      <c r="F380" s="24"/>
      <c r="G380" s="26">
        <v>0</v>
      </c>
      <c r="H380" s="26">
        <v>0</v>
      </c>
      <c r="I380" s="24"/>
      <c r="J380" s="24"/>
      <c r="K380" s="24">
        <f t="shared" si="582"/>
        <v>0</v>
      </c>
      <c r="L380" s="43">
        <f t="shared" si="583"/>
        <v>0</v>
      </c>
      <c r="M380" s="46" t="e">
        <f t="shared" si="532"/>
        <v>#DIV/0!</v>
      </c>
      <c r="N380" s="17"/>
      <c r="O380" s="12" t="s">
        <v>90</v>
      </c>
    </row>
    <row r="381" spans="1:15" ht="18.75" hidden="1" x14ac:dyDescent="0.25">
      <c r="A381" s="13" t="str">
        <f t="shared" si="533"/>
        <v>b</v>
      </c>
      <c r="B381" s="5" t="s">
        <v>2</v>
      </c>
      <c r="C381" s="7" t="s">
        <v>8</v>
      </c>
      <c r="D381" s="24"/>
      <c r="E381" s="24"/>
      <c r="F381" s="24"/>
      <c r="G381" s="26">
        <v>0</v>
      </c>
      <c r="H381" s="26">
        <v>0</v>
      </c>
      <c r="I381" s="24"/>
      <c r="J381" s="24"/>
      <c r="K381" s="24">
        <f t="shared" si="582"/>
        <v>0</v>
      </c>
      <c r="L381" s="43">
        <f t="shared" si="583"/>
        <v>0</v>
      </c>
      <c r="M381" s="46" t="e">
        <f t="shared" si="532"/>
        <v>#DIV/0!</v>
      </c>
      <c r="N381" s="17"/>
      <c r="O381" s="12" t="s">
        <v>90</v>
      </c>
    </row>
    <row r="382" spans="1:15" ht="18.75" x14ac:dyDescent="0.25">
      <c r="A382" s="13" t="str">
        <f t="shared" si="533"/>
        <v>a</v>
      </c>
      <c r="B382" s="5" t="s">
        <v>2</v>
      </c>
      <c r="C382" s="7" t="s">
        <v>9</v>
      </c>
      <c r="D382" s="24"/>
      <c r="E382" s="24"/>
      <c r="F382" s="24"/>
      <c r="G382" s="26">
        <v>260000</v>
      </c>
      <c r="H382" s="26">
        <v>255500</v>
      </c>
      <c r="I382" s="24">
        <v>191800</v>
      </c>
      <c r="J382" s="24">
        <v>63700</v>
      </c>
      <c r="K382" s="24">
        <f t="shared" si="582"/>
        <v>255500</v>
      </c>
      <c r="L382" s="43">
        <f t="shared" si="583"/>
        <v>0</v>
      </c>
      <c r="M382" s="46">
        <f t="shared" si="532"/>
        <v>1</v>
      </c>
      <c r="N382" s="50"/>
      <c r="O382" s="12" t="s">
        <v>90</v>
      </c>
    </row>
    <row r="383" spans="1:15" ht="18.75" hidden="1" x14ac:dyDescent="0.25">
      <c r="A383" s="13" t="str">
        <f t="shared" si="533"/>
        <v>b</v>
      </c>
      <c r="B383" s="5" t="s">
        <v>2</v>
      </c>
      <c r="C383" s="7" t="s">
        <v>10</v>
      </c>
      <c r="D383" s="24"/>
      <c r="E383" s="24"/>
      <c r="F383" s="24"/>
      <c r="G383" s="26">
        <v>0</v>
      </c>
      <c r="H383" s="26">
        <v>0</v>
      </c>
      <c r="I383" s="24"/>
      <c r="J383" s="24"/>
      <c r="K383" s="24">
        <f t="shared" si="582"/>
        <v>0</v>
      </c>
      <c r="L383" s="43">
        <f t="shared" si="583"/>
        <v>0</v>
      </c>
      <c r="M383" s="46" t="e">
        <f t="shared" si="532"/>
        <v>#DIV/0!</v>
      </c>
      <c r="N383" s="17"/>
      <c r="O383" s="12" t="s">
        <v>90</v>
      </c>
    </row>
    <row r="384" spans="1:15" ht="18.75" hidden="1" x14ac:dyDescent="0.25">
      <c r="A384" s="13" t="str">
        <f t="shared" si="533"/>
        <v>b</v>
      </c>
      <c r="B384" s="5" t="s">
        <v>2</v>
      </c>
      <c r="C384" s="4" t="s">
        <v>11</v>
      </c>
      <c r="D384" s="23"/>
      <c r="E384" s="23"/>
      <c r="F384" s="23"/>
      <c r="G384" s="23">
        <v>0</v>
      </c>
      <c r="H384" s="23">
        <v>0</v>
      </c>
      <c r="I384" s="24"/>
      <c r="J384" s="23"/>
      <c r="K384" s="23">
        <f t="shared" si="582"/>
        <v>0</v>
      </c>
      <c r="L384" s="44">
        <f t="shared" si="583"/>
        <v>0</v>
      </c>
      <c r="M384" s="45" t="e">
        <f t="shared" si="532"/>
        <v>#DIV/0!</v>
      </c>
      <c r="N384" s="16"/>
      <c r="O384" s="12" t="s">
        <v>90</v>
      </c>
    </row>
    <row r="385" spans="1:15" ht="18.75" hidden="1" x14ac:dyDescent="0.25">
      <c r="A385" s="13" t="str">
        <f t="shared" si="533"/>
        <v>b</v>
      </c>
      <c r="B385" s="5" t="s">
        <v>2</v>
      </c>
      <c r="C385" s="4" t="s">
        <v>12</v>
      </c>
      <c r="D385" s="23"/>
      <c r="E385" s="23"/>
      <c r="F385" s="23"/>
      <c r="G385" s="23">
        <v>0</v>
      </c>
      <c r="H385" s="23">
        <v>0</v>
      </c>
      <c r="I385" s="24"/>
      <c r="J385" s="23"/>
      <c r="K385" s="23">
        <f t="shared" si="582"/>
        <v>0</v>
      </c>
      <c r="L385" s="44">
        <f t="shared" si="583"/>
        <v>0</v>
      </c>
      <c r="M385" s="45" t="e">
        <f t="shared" si="532"/>
        <v>#DIV/0!</v>
      </c>
      <c r="N385" s="16"/>
      <c r="O385" s="12" t="s">
        <v>90</v>
      </c>
    </row>
    <row r="386" spans="1:15" ht="18.75" hidden="1" x14ac:dyDescent="0.25">
      <c r="A386" s="13" t="str">
        <f t="shared" si="533"/>
        <v>b</v>
      </c>
      <c r="B386" s="5" t="s">
        <v>2</v>
      </c>
      <c r="C386" s="4" t="s">
        <v>13</v>
      </c>
      <c r="D386" s="23"/>
      <c r="E386" s="23"/>
      <c r="F386" s="23"/>
      <c r="G386" s="23">
        <v>0</v>
      </c>
      <c r="H386" s="23">
        <v>0</v>
      </c>
      <c r="I386" s="24"/>
      <c r="J386" s="23"/>
      <c r="K386" s="23">
        <f t="shared" si="582"/>
        <v>0</v>
      </c>
      <c r="L386" s="44">
        <f t="shared" si="583"/>
        <v>0</v>
      </c>
      <c r="M386" s="45" t="e">
        <f t="shared" si="532"/>
        <v>#DIV/0!</v>
      </c>
      <c r="N386" s="16"/>
      <c r="O386" s="12" t="s">
        <v>90</v>
      </c>
    </row>
    <row r="387" spans="1:15" ht="36" x14ac:dyDescent="0.25">
      <c r="A387" s="13" t="str">
        <f t="shared" si="533"/>
        <v>a</v>
      </c>
      <c r="B387" s="18" t="s">
        <v>133</v>
      </c>
      <c r="C387" s="19" t="s">
        <v>39</v>
      </c>
      <c r="D387" s="24">
        <f t="shared" ref="D387" si="584">D388+D396+D397+D398</f>
        <v>0</v>
      </c>
      <c r="E387" s="24"/>
      <c r="F387" s="24"/>
      <c r="G387" s="24">
        <f t="shared" ref="G387:J387" si="585">G388+G396+G397+G398</f>
        <v>46500000</v>
      </c>
      <c r="H387" s="24">
        <f t="shared" si="585"/>
        <v>46500000</v>
      </c>
      <c r="I387" s="24">
        <f t="shared" ref="I387" si="586">I388+I396+I397+I398</f>
        <v>38526971</v>
      </c>
      <c r="J387" s="24">
        <f t="shared" si="585"/>
        <v>14514741</v>
      </c>
      <c r="K387" s="24">
        <f t="shared" ref="K387" si="587">K388+K396+K397+K398</f>
        <v>53041712</v>
      </c>
      <c r="L387" s="43">
        <f t="shared" ref="L387" si="588">L388+L396+L397+L398</f>
        <v>-6541712</v>
      </c>
      <c r="M387" s="46">
        <f t="shared" ref="M387:M450" si="589">K387/H387</f>
        <v>1.1406819784946236</v>
      </c>
      <c r="N387" s="50"/>
      <c r="O387" s="12" t="s">
        <v>90</v>
      </c>
    </row>
    <row r="388" spans="1:15" ht="18.75" x14ac:dyDescent="0.25">
      <c r="A388" s="13" t="str">
        <f t="shared" ref="A388:A451" si="590">IF((D388+I388+G388+H388+J388+K388)&gt;0,"a","b")</f>
        <v>a</v>
      </c>
      <c r="B388" s="3" t="s">
        <v>2</v>
      </c>
      <c r="C388" s="4" t="s">
        <v>3</v>
      </c>
      <c r="D388" s="23">
        <f t="shared" ref="D388" si="591">D389+D390+D391+D392+D393+D394+D395</f>
        <v>0</v>
      </c>
      <c r="E388" s="23"/>
      <c r="F388" s="23"/>
      <c r="G388" s="23">
        <f t="shared" ref="G388:J388" si="592">G389+G390+G391+G392+G393+G394+G395</f>
        <v>46500000</v>
      </c>
      <c r="H388" s="23">
        <f t="shared" si="592"/>
        <v>46500000</v>
      </c>
      <c r="I388" s="24">
        <f t="shared" ref="I388" si="593">I389+I390+I391+I392+I393+I394+I395</f>
        <v>38526971</v>
      </c>
      <c r="J388" s="23">
        <f t="shared" si="592"/>
        <v>14514741</v>
      </c>
      <c r="K388" s="23">
        <f t="shared" ref="K388:L388" si="594">K389+K390+K391+K392+K393+K394+K395</f>
        <v>53041712</v>
      </c>
      <c r="L388" s="44">
        <f t="shared" si="594"/>
        <v>-6541712</v>
      </c>
      <c r="M388" s="45">
        <f t="shared" si="589"/>
        <v>1.1406819784946236</v>
      </c>
      <c r="N388" s="50"/>
      <c r="O388" s="12" t="s">
        <v>90</v>
      </c>
    </row>
    <row r="389" spans="1:15" ht="18.75" hidden="1" x14ac:dyDescent="0.25">
      <c r="A389" s="13" t="str">
        <f t="shared" si="590"/>
        <v>b</v>
      </c>
      <c r="B389" s="5" t="s">
        <v>2</v>
      </c>
      <c r="C389" s="6" t="s">
        <v>4</v>
      </c>
      <c r="D389" s="24">
        <f t="shared" ref="D389:D398" si="595">D401+D413+D425+D437</f>
        <v>0</v>
      </c>
      <c r="E389" s="24"/>
      <c r="F389" s="24"/>
      <c r="G389" s="24">
        <f t="shared" ref="G389:G398" si="596">G401+G413+G425+G437</f>
        <v>0</v>
      </c>
      <c r="H389" s="24">
        <f t="shared" ref="H389:J389" si="597">H401+H413+H425+H437</f>
        <v>0</v>
      </c>
      <c r="I389" s="24">
        <f t="shared" ref="I389" si="598">I401+I413+I425+I437</f>
        <v>0</v>
      </c>
      <c r="J389" s="24">
        <f t="shared" si="597"/>
        <v>0</v>
      </c>
      <c r="K389" s="24">
        <f t="shared" ref="K389:L389" si="599">K401+K413+K425+K437</f>
        <v>0</v>
      </c>
      <c r="L389" s="43">
        <f t="shared" si="599"/>
        <v>0</v>
      </c>
      <c r="M389" s="46" t="e">
        <f t="shared" si="589"/>
        <v>#DIV/0!</v>
      </c>
      <c r="N389" s="17"/>
      <c r="O389" s="12" t="s">
        <v>90</v>
      </c>
    </row>
    <row r="390" spans="1:15" ht="18.75" hidden="1" x14ac:dyDescent="0.25">
      <c r="A390" s="13" t="str">
        <f t="shared" si="590"/>
        <v>b</v>
      </c>
      <c r="B390" s="5" t="s">
        <v>2</v>
      </c>
      <c r="C390" s="6" t="s">
        <v>5</v>
      </c>
      <c r="D390" s="24">
        <f t="shared" si="595"/>
        <v>0</v>
      </c>
      <c r="E390" s="24"/>
      <c r="F390" s="24"/>
      <c r="G390" s="24">
        <f t="shared" si="596"/>
        <v>0</v>
      </c>
      <c r="H390" s="24">
        <f t="shared" ref="H390:J390" si="600">H402+H414+H426+H438</f>
        <v>0</v>
      </c>
      <c r="I390" s="24">
        <f t="shared" ref="I390" si="601">I402+I414+I426+I438</f>
        <v>0</v>
      </c>
      <c r="J390" s="24">
        <f t="shared" si="600"/>
        <v>0</v>
      </c>
      <c r="K390" s="24">
        <f t="shared" ref="K390:L390" si="602">K402+K414+K426+K438</f>
        <v>0</v>
      </c>
      <c r="L390" s="43">
        <f t="shared" si="602"/>
        <v>0</v>
      </c>
      <c r="M390" s="46" t="e">
        <f t="shared" si="589"/>
        <v>#DIV/0!</v>
      </c>
      <c r="N390" s="17"/>
      <c r="O390" s="12" t="s">
        <v>90</v>
      </c>
    </row>
    <row r="391" spans="1:15" ht="18.75" hidden="1" x14ac:dyDescent="0.25">
      <c r="A391" s="13" t="str">
        <f t="shared" si="590"/>
        <v>b</v>
      </c>
      <c r="B391" s="5" t="s">
        <v>2</v>
      </c>
      <c r="C391" s="6" t="s">
        <v>6</v>
      </c>
      <c r="D391" s="24">
        <f t="shared" si="595"/>
        <v>0</v>
      </c>
      <c r="E391" s="24"/>
      <c r="F391" s="24"/>
      <c r="G391" s="24">
        <f t="shared" si="596"/>
        <v>0</v>
      </c>
      <c r="H391" s="24">
        <f t="shared" ref="H391:J391" si="603">H403+H415+H427+H439</f>
        <v>0</v>
      </c>
      <c r="I391" s="24">
        <f t="shared" ref="I391" si="604">I403+I415+I427+I439</f>
        <v>0</v>
      </c>
      <c r="J391" s="24">
        <f t="shared" si="603"/>
        <v>0</v>
      </c>
      <c r="K391" s="24">
        <f t="shared" ref="K391:L391" si="605">K403+K415+K427+K439</f>
        <v>0</v>
      </c>
      <c r="L391" s="43">
        <f t="shared" si="605"/>
        <v>0</v>
      </c>
      <c r="M391" s="46" t="e">
        <f t="shared" si="589"/>
        <v>#DIV/0!</v>
      </c>
      <c r="N391" s="17"/>
      <c r="O391" s="12" t="s">
        <v>90</v>
      </c>
    </row>
    <row r="392" spans="1:15" ht="18.75" hidden="1" x14ac:dyDescent="0.25">
      <c r="A392" s="13" t="str">
        <f t="shared" si="590"/>
        <v>b</v>
      </c>
      <c r="B392" s="5" t="s">
        <v>2</v>
      </c>
      <c r="C392" s="7" t="s">
        <v>7</v>
      </c>
      <c r="D392" s="24">
        <f t="shared" si="595"/>
        <v>0</v>
      </c>
      <c r="E392" s="24"/>
      <c r="F392" s="24"/>
      <c r="G392" s="24">
        <f t="shared" si="596"/>
        <v>0</v>
      </c>
      <c r="H392" s="24">
        <f t="shared" ref="H392:J392" si="606">H404+H416+H428+H440</f>
        <v>0</v>
      </c>
      <c r="I392" s="24">
        <f t="shared" ref="I392" si="607">I404+I416+I428+I440</f>
        <v>0</v>
      </c>
      <c r="J392" s="24">
        <f t="shared" si="606"/>
        <v>0</v>
      </c>
      <c r="K392" s="24">
        <f t="shared" ref="K392:L392" si="608">K404+K416+K428+K440</f>
        <v>0</v>
      </c>
      <c r="L392" s="43">
        <f t="shared" si="608"/>
        <v>0</v>
      </c>
      <c r="M392" s="46" t="e">
        <f t="shared" si="589"/>
        <v>#DIV/0!</v>
      </c>
      <c r="N392" s="17"/>
      <c r="O392" s="12" t="s">
        <v>90</v>
      </c>
    </row>
    <row r="393" spans="1:15" ht="18.75" hidden="1" x14ac:dyDescent="0.25">
      <c r="A393" s="13" t="str">
        <f t="shared" si="590"/>
        <v>b</v>
      </c>
      <c r="B393" s="5" t="s">
        <v>2</v>
      </c>
      <c r="C393" s="7" t="s">
        <v>8</v>
      </c>
      <c r="D393" s="24">
        <f t="shared" si="595"/>
        <v>0</v>
      </c>
      <c r="E393" s="24"/>
      <c r="F393" s="24"/>
      <c r="G393" s="24">
        <f t="shared" si="596"/>
        <v>0</v>
      </c>
      <c r="H393" s="24">
        <f t="shared" ref="H393:J393" si="609">H405+H417+H429+H441</f>
        <v>0</v>
      </c>
      <c r="I393" s="24">
        <f t="shared" ref="I393" si="610">I405+I417+I429+I441</f>
        <v>0</v>
      </c>
      <c r="J393" s="24">
        <f t="shared" si="609"/>
        <v>0</v>
      </c>
      <c r="K393" s="24">
        <f t="shared" ref="K393:L393" si="611">K405+K417+K429+K441</f>
        <v>0</v>
      </c>
      <c r="L393" s="43">
        <f t="shared" si="611"/>
        <v>0</v>
      </c>
      <c r="M393" s="46" t="e">
        <f t="shared" si="589"/>
        <v>#DIV/0!</v>
      </c>
      <c r="N393" s="17"/>
      <c r="O393" s="12" t="s">
        <v>90</v>
      </c>
    </row>
    <row r="394" spans="1:15" ht="18.75" x14ac:dyDescent="0.25">
      <c r="A394" s="13" t="str">
        <f t="shared" si="590"/>
        <v>a</v>
      </c>
      <c r="B394" s="5" t="s">
        <v>2</v>
      </c>
      <c r="C394" s="7" t="s">
        <v>9</v>
      </c>
      <c r="D394" s="24">
        <f t="shared" si="595"/>
        <v>0</v>
      </c>
      <c r="E394" s="24"/>
      <c r="F394" s="24"/>
      <c r="G394" s="24">
        <f t="shared" si="596"/>
        <v>46500000</v>
      </c>
      <c r="H394" s="24">
        <f t="shared" ref="H394:J394" si="612">H406+H418+H430+H442</f>
        <v>46500000</v>
      </c>
      <c r="I394" s="24">
        <f t="shared" ref="I394" si="613">I406+I418+I430+I442</f>
        <v>38526971</v>
      </c>
      <c r="J394" s="24">
        <f t="shared" si="612"/>
        <v>14514741</v>
      </c>
      <c r="K394" s="24">
        <f t="shared" ref="K394:L394" si="614">K406+K418+K430+K442</f>
        <v>53041712</v>
      </c>
      <c r="L394" s="43">
        <f t="shared" si="614"/>
        <v>-6541712</v>
      </c>
      <c r="M394" s="46">
        <f t="shared" si="589"/>
        <v>1.1406819784946236</v>
      </c>
      <c r="N394" s="50"/>
      <c r="O394" s="12" t="s">
        <v>90</v>
      </c>
    </row>
    <row r="395" spans="1:15" ht="18.75" hidden="1" x14ac:dyDescent="0.25">
      <c r="A395" s="13" t="str">
        <f t="shared" si="590"/>
        <v>b</v>
      </c>
      <c r="B395" s="5" t="s">
        <v>2</v>
      </c>
      <c r="C395" s="7" t="s">
        <v>10</v>
      </c>
      <c r="D395" s="24">
        <f t="shared" si="595"/>
        <v>0</v>
      </c>
      <c r="E395" s="24"/>
      <c r="F395" s="24"/>
      <c r="G395" s="24">
        <f t="shared" si="596"/>
        <v>0</v>
      </c>
      <c r="H395" s="24">
        <f t="shared" ref="H395:J395" si="615">H407+H419+H431+H443</f>
        <v>0</v>
      </c>
      <c r="I395" s="24">
        <f t="shared" ref="I395" si="616">I407+I419+I431+I443</f>
        <v>0</v>
      </c>
      <c r="J395" s="24">
        <f t="shared" si="615"/>
        <v>0</v>
      </c>
      <c r="K395" s="24">
        <f t="shared" ref="K395:L395" si="617">K407+K419+K431+K443</f>
        <v>0</v>
      </c>
      <c r="L395" s="43">
        <f t="shared" si="617"/>
        <v>0</v>
      </c>
      <c r="M395" s="46" t="e">
        <f t="shared" si="589"/>
        <v>#DIV/0!</v>
      </c>
      <c r="N395" s="17"/>
      <c r="O395" s="12" t="s">
        <v>90</v>
      </c>
    </row>
    <row r="396" spans="1:15" ht="18.75" hidden="1" x14ac:dyDescent="0.25">
      <c r="A396" s="13" t="str">
        <f t="shared" si="590"/>
        <v>b</v>
      </c>
      <c r="B396" s="3" t="s">
        <v>2</v>
      </c>
      <c r="C396" s="4" t="s">
        <v>11</v>
      </c>
      <c r="D396" s="23">
        <f t="shared" si="595"/>
        <v>0</v>
      </c>
      <c r="E396" s="23"/>
      <c r="F396" s="23"/>
      <c r="G396" s="23">
        <f t="shared" si="596"/>
        <v>0</v>
      </c>
      <c r="H396" s="23">
        <f t="shared" ref="H396:J396" si="618">H408+H420+H432+H444</f>
        <v>0</v>
      </c>
      <c r="I396" s="24">
        <f t="shared" ref="I396" si="619">I408+I420+I432+I444</f>
        <v>0</v>
      </c>
      <c r="J396" s="23">
        <f t="shared" si="618"/>
        <v>0</v>
      </c>
      <c r="K396" s="23">
        <f t="shared" ref="K396:L396" si="620">K408+K420+K432+K444</f>
        <v>0</v>
      </c>
      <c r="L396" s="44">
        <f t="shared" si="620"/>
        <v>0</v>
      </c>
      <c r="M396" s="45" t="e">
        <f t="shared" si="589"/>
        <v>#DIV/0!</v>
      </c>
      <c r="N396" s="16"/>
      <c r="O396" s="12" t="s">
        <v>90</v>
      </c>
    </row>
    <row r="397" spans="1:15" ht="18.75" hidden="1" x14ac:dyDescent="0.25">
      <c r="A397" s="13" t="str">
        <f t="shared" si="590"/>
        <v>b</v>
      </c>
      <c r="B397" s="3" t="s">
        <v>2</v>
      </c>
      <c r="C397" s="4" t="s">
        <v>12</v>
      </c>
      <c r="D397" s="23">
        <f t="shared" si="595"/>
        <v>0</v>
      </c>
      <c r="E397" s="23"/>
      <c r="F397" s="23"/>
      <c r="G397" s="23">
        <f t="shared" si="596"/>
        <v>0</v>
      </c>
      <c r="H397" s="23">
        <f t="shared" ref="H397:J397" si="621">H409+H421+H433+H445</f>
        <v>0</v>
      </c>
      <c r="I397" s="24">
        <f t="shared" ref="I397" si="622">I409+I421+I433+I445</f>
        <v>0</v>
      </c>
      <c r="J397" s="23">
        <f t="shared" si="621"/>
        <v>0</v>
      </c>
      <c r="K397" s="23">
        <f t="shared" ref="K397:L397" si="623">K409+K421+K433+K445</f>
        <v>0</v>
      </c>
      <c r="L397" s="44">
        <f t="shared" si="623"/>
        <v>0</v>
      </c>
      <c r="M397" s="45" t="e">
        <f t="shared" si="589"/>
        <v>#DIV/0!</v>
      </c>
      <c r="N397" s="16"/>
      <c r="O397" s="12" t="s">
        <v>90</v>
      </c>
    </row>
    <row r="398" spans="1:15" ht="18.75" hidden="1" x14ac:dyDescent="0.25">
      <c r="A398" s="13" t="str">
        <f t="shared" si="590"/>
        <v>b</v>
      </c>
      <c r="B398" s="3" t="s">
        <v>2</v>
      </c>
      <c r="C398" s="4" t="s">
        <v>13</v>
      </c>
      <c r="D398" s="23">
        <f t="shared" si="595"/>
        <v>0</v>
      </c>
      <c r="E398" s="23"/>
      <c r="F398" s="23"/>
      <c r="G398" s="23">
        <f t="shared" si="596"/>
        <v>0</v>
      </c>
      <c r="H398" s="23">
        <f t="shared" ref="H398:J398" si="624">H410+H422+H434+H446</f>
        <v>0</v>
      </c>
      <c r="I398" s="24">
        <f t="shared" ref="I398" si="625">I410+I422+I434+I446</f>
        <v>0</v>
      </c>
      <c r="J398" s="23">
        <f t="shared" si="624"/>
        <v>0</v>
      </c>
      <c r="K398" s="23">
        <f t="shared" ref="K398:L398" si="626">K410+K422+K434+K446</f>
        <v>0</v>
      </c>
      <c r="L398" s="44">
        <f t="shared" si="626"/>
        <v>0</v>
      </c>
      <c r="M398" s="45" t="e">
        <f t="shared" si="589"/>
        <v>#DIV/0!</v>
      </c>
      <c r="N398" s="16"/>
      <c r="O398" s="12" t="s">
        <v>90</v>
      </c>
    </row>
    <row r="399" spans="1:15" ht="54" x14ac:dyDescent="0.25">
      <c r="A399" s="13" t="str">
        <f t="shared" si="590"/>
        <v>a</v>
      </c>
      <c r="B399" s="18" t="s">
        <v>134</v>
      </c>
      <c r="C399" s="19" t="s">
        <v>40</v>
      </c>
      <c r="D399" s="24">
        <f t="shared" ref="D399" si="627">D400+D408+D409+D410</f>
        <v>0</v>
      </c>
      <c r="E399" s="24"/>
      <c r="F399" s="24"/>
      <c r="G399" s="25">
        <f t="shared" ref="G399:H399" si="628">G400+G408+G409+G410</f>
        <v>30000000</v>
      </c>
      <c r="H399" s="25">
        <f t="shared" si="628"/>
        <v>30000000</v>
      </c>
      <c r="I399" s="24">
        <f t="shared" ref="I399" si="629">I400+I408+I409+I410</f>
        <v>25150657</v>
      </c>
      <c r="J399" s="24">
        <f t="shared" ref="J399" si="630">J400+J408+J409+J410</f>
        <v>8514828</v>
      </c>
      <c r="K399" s="24">
        <f t="shared" ref="K399" si="631">K400+K408+K409+K410</f>
        <v>33665485</v>
      </c>
      <c r="L399" s="43">
        <f t="shared" ref="L399" si="632">L400+L408+L409+L410</f>
        <v>-3665485</v>
      </c>
      <c r="M399" s="46">
        <f t="shared" si="589"/>
        <v>1.1221828333333332</v>
      </c>
      <c r="N399" s="50"/>
      <c r="O399" s="12" t="s">
        <v>90</v>
      </c>
    </row>
    <row r="400" spans="1:15" ht="18.75" x14ac:dyDescent="0.25">
      <c r="A400" s="13" t="str">
        <f t="shared" si="590"/>
        <v>a</v>
      </c>
      <c r="B400" s="3" t="s">
        <v>2</v>
      </c>
      <c r="C400" s="4" t="s">
        <v>3</v>
      </c>
      <c r="D400" s="23">
        <f t="shared" ref="D400" si="633">D401+D402+D403+D404+D405+D406+D407</f>
        <v>0</v>
      </c>
      <c r="E400" s="23"/>
      <c r="F400" s="23"/>
      <c r="G400" s="23">
        <f t="shared" ref="G400:H400" si="634">G401+G402+G403+G404+G405+G406+G407</f>
        <v>30000000</v>
      </c>
      <c r="H400" s="23">
        <f t="shared" si="634"/>
        <v>30000000</v>
      </c>
      <c r="I400" s="24">
        <f t="shared" ref="I400" si="635">I401+I402+I403+I404+I405+I406+I407</f>
        <v>25150657</v>
      </c>
      <c r="J400" s="23">
        <f t="shared" ref="J400:L400" si="636">J401+J402+J403+J404+J405+J406+J407</f>
        <v>8514828</v>
      </c>
      <c r="K400" s="23">
        <f t="shared" si="636"/>
        <v>33665485</v>
      </c>
      <c r="L400" s="44">
        <f t="shared" si="636"/>
        <v>-3665485</v>
      </c>
      <c r="M400" s="45">
        <f t="shared" si="589"/>
        <v>1.1221828333333332</v>
      </c>
      <c r="N400" s="50"/>
      <c r="O400" s="12" t="s">
        <v>90</v>
      </c>
    </row>
    <row r="401" spans="1:15" ht="18.75" hidden="1" x14ac:dyDescent="0.25">
      <c r="A401" s="13" t="str">
        <f t="shared" si="590"/>
        <v>b</v>
      </c>
      <c r="B401" s="5" t="s">
        <v>2</v>
      </c>
      <c r="C401" s="6" t="s">
        <v>4</v>
      </c>
      <c r="D401" s="24"/>
      <c r="E401" s="24"/>
      <c r="F401" s="24"/>
      <c r="G401" s="26">
        <v>0</v>
      </c>
      <c r="H401" s="26">
        <v>0</v>
      </c>
      <c r="I401" s="24"/>
      <c r="J401" s="24"/>
      <c r="K401" s="24">
        <f t="shared" ref="K401:K410" si="637">I401+J401</f>
        <v>0</v>
      </c>
      <c r="L401" s="43">
        <f t="shared" ref="L401:L410" si="638">H401-K401</f>
        <v>0</v>
      </c>
      <c r="M401" s="46" t="e">
        <f t="shared" si="589"/>
        <v>#DIV/0!</v>
      </c>
      <c r="N401" s="17"/>
      <c r="O401" s="12" t="s">
        <v>90</v>
      </c>
    </row>
    <row r="402" spans="1:15" ht="18.75" hidden="1" x14ac:dyDescent="0.25">
      <c r="A402" s="13" t="str">
        <f t="shared" si="590"/>
        <v>b</v>
      </c>
      <c r="B402" s="5" t="s">
        <v>2</v>
      </c>
      <c r="C402" s="6" t="s">
        <v>5</v>
      </c>
      <c r="D402" s="24"/>
      <c r="E402" s="24"/>
      <c r="F402" s="24"/>
      <c r="G402" s="26">
        <v>0</v>
      </c>
      <c r="H402" s="26">
        <v>0</v>
      </c>
      <c r="I402" s="24"/>
      <c r="J402" s="24"/>
      <c r="K402" s="24">
        <f t="shared" si="637"/>
        <v>0</v>
      </c>
      <c r="L402" s="43">
        <f t="shared" si="638"/>
        <v>0</v>
      </c>
      <c r="M402" s="46" t="e">
        <f t="shared" si="589"/>
        <v>#DIV/0!</v>
      </c>
      <c r="N402" s="17"/>
      <c r="O402" s="12" t="s">
        <v>90</v>
      </c>
    </row>
    <row r="403" spans="1:15" ht="18.75" hidden="1" x14ac:dyDescent="0.25">
      <c r="A403" s="13" t="str">
        <f t="shared" si="590"/>
        <v>b</v>
      </c>
      <c r="B403" s="5" t="s">
        <v>2</v>
      </c>
      <c r="C403" s="6" t="s">
        <v>6</v>
      </c>
      <c r="D403" s="24"/>
      <c r="E403" s="24"/>
      <c r="F403" s="24"/>
      <c r="G403" s="26">
        <v>0</v>
      </c>
      <c r="H403" s="26">
        <v>0</v>
      </c>
      <c r="I403" s="24"/>
      <c r="J403" s="24"/>
      <c r="K403" s="24">
        <f t="shared" si="637"/>
        <v>0</v>
      </c>
      <c r="L403" s="43">
        <f t="shared" si="638"/>
        <v>0</v>
      </c>
      <c r="M403" s="46" t="e">
        <f t="shared" si="589"/>
        <v>#DIV/0!</v>
      </c>
      <c r="N403" s="17"/>
      <c r="O403" s="12" t="s">
        <v>90</v>
      </c>
    </row>
    <row r="404" spans="1:15" ht="18.75" hidden="1" x14ac:dyDescent="0.25">
      <c r="A404" s="13" t="str">
        <f t="shared" si="590"/>
        <v>b</v>
      </c>
      <c r="B404" s="5" t="s">
        <v>2</v>
      </c>
      <c r="C404" s="7" t="s">
        <v>7</v>
      </c>
      <c r="D404" s="24"/>
      <c r="E404" s="24"/>
      <c r="F404" s="24"/>
      <c r="G404" s="26">
        <v>0</v>
      </c>
      <c r="H404" s="26">
        <v>0</v>
      </c>
      <c r="I404" s="24"/>
      <c r="J404" s="24"/>
      <c r="K404" s="24">
        <f t="shared" si="637"/>
        <v>0</v>
      </c>
      <c r="L404" s="43">
        <f t="shared" si="638"/>
        <v>0</v>
      </c>
      <c r="M404" s="46" t="e">
        <f t="shared" si="589"/>
        <v>#DIV/0!</v>
      </c>
      <c r="N404" s="17"/>
      <c r="O404" s="12" t="s">
        <v>90</v>
      </c>
    </row>
    <row r="405" spans="1:15" ht="18.75" hidden="1" x14ac:dyDescent="0.25">
      <c r="A405" s="13" t="str">
        <f t="shared" si="590"/>
        <v>b</v>
      </c>
      <c r="B405" s="5" t="s">
        <v>2</v>
      </c>
      <c r="C405" s="7" t="s">
        <v>8</v>
      </c>
      <c r="D405" s="24"/>
      <c r="E405" s="24"/>
      <c r="F405" s="24"/>
      <c r="G405" s="26">
        <v>0</v>
      </c>
      <c r="H405" s="26">
        <v>0</v>
      </c>
      <c r="I405" s="24"/>
      <c r="J405" s="24"/>
      <c r="K405" s="24">
        <f t="shared" si="637"/>
        <v>0</v>
      </c>
      <c r="L405" s="43">
        <f t="shared" si="638"/>
        <v>0</v>
      </c>
      <c r="M405" s="46" t="e">
        <f t="shared" si="589"/>
        <v>#DIV/0!</v>
      </c>
      <c r="N405" s="17"/>
      <c r="O405" s="12" t="s">
        <v>90</v>
      </c>
    </row>
    <row r="406" spans="1:15" ht="18.75" x14ac:dyDescent="0.25">
      <c r="A406" s="13" t="str">
        <f t="shared" si="590"/>
        <v>a</v>
      </c>
      <c r="B406" s="5" t="s">
        <v>2</v>
      </c>
      <c r="C406" s="7" t="s">
        <v>9</v>
      </c>
      <c r="D406" s="24"/>
      <c r="E406" s="24"/>
      <c r="F406" s="24"/>
      <c r="G406" s="26">
        <v>30000000</v>
      </c>
      <c r="H406" s="26">
        <v>30000000</v>
      </c>
      <c r="I406" s="24">
        <v>25150657</v>
      </c>
      <c r="J406" s="24">
        <v>8514828</v>
      </c>
      <c r="K406" s="24">
        <f t="shared" si="637"/>
        <v>33665485</v>
      </c>
      <c r="L406" s="43">
        <f t="shared" si="638"/>
        <v>-3665485</v>
      </c>
      <c r="M406" s="46">
        <f t="shared" si="589"/>
        <v>1.1221828333333332</v>
      </c>
      <c r="N406" s="50"/>
      <c r="O406" s="12" t="s">
        <v>90</v>
      </c>
    </row>
    <row r="407" spans="1:15" ht="18.75" hidden="1" x14ac:dyDescent="0.25">
      <c r="A407" s="13" t="str">
        <f t="shared" si="590"/>
        <v>b</v>
      </c>
      <c r="B407" s="5" t="s">
        <v>2</v>
      </c>
      <c r="C407" s="7" t="s">
        <v>10</v>
      </c>
      <c r="D407" s="24"/>
      <c r="E407" s="24"/>
      <c r="F407" s="24"/>
      <c r="G407" s="26">
        <v>0</v>
      </c>
      <c r="H407" s="26">
        <v>0</v>
      </c>
      <c r="I407" s="24"/>
      <c r="J407" s="24"/>
      <c r="K407" s="24">
        <f t="shared" si="637"/>
        <v>0</v>
      </c>
      <c r="L407" s="43">
        <f t="shared" si="638"/>
        <v>0</v>
      </c>
      <c r="M407" s="46" t="e">
        <f t="shared" si="589"/>
        <v>#DIV/0!</v>
      </c>
      <c r="N407" s="17"/>
      <c r="O407" s="12" t="s">
        <v>90</v>
      </c>
    </row>
    <row r="408" spans="1:15" ht="18.75" hidden="1" x14ac:dyDescent="0.25">
      <c r="A408" s="13" t="str">
        <f t="shared" si="590"/>
        <v>b</v>
      </c>
      <c r="B408" s="5" t="s">
        <v>2</v>
      </c>
      <c r="C408" s="4" t="s">
        <v>11</v>
      </c>
      <c r="D408" s="23"/>
      <c r="E408" s="23"/>
      <c r="F408" s="23"/>
      <c r="G408" s="23">
        <v>0</v>
      </c>
      <c r="H408" s="23">
        <v>0</v>
      </c>
      <c r="I408" s="24"/>
      <c r="J408" s="23"/>
      <c r="K408" s="23">
        <f t="shared" si="637"/>
        <v>0</v>
      </c>
      <c r="L408" s="44">
        <f t="shared" si="638"/>
        <v>0</v>
      </c>
      <c r="M408" s="45" t="e">
        <f t="shared" si="589"/>
        <v>#DIV/0!</v>
      </c>
      <c r="N408" s="16"/>
      <c r="O408" s="12" t="s">
        <v>90</v>
      </c>
    </row>
    <row r="409" spans="1:15" ht="18.75" hidden="1" x14ac:dyDescent="0.25">
      <c r="A409" s="13" t="str">
        <f t="shared" si="590"/>
        <v>b</v>
      </c>
      <c r="B409" s="5" t="s">
        <v>2</v>
      </c>
      <c r="C409" s="4" t="s">
        <v>12</v>
      </c>
      <c r="D409" s="23"/>
      <c r="E409" s="23"/>
      <c r="F409" s="23"/>
      <c r="G409" s="23">
        <v>0</v>
      </c>
      <c r="H409" s="23">
        <v>0</v>
      </c>
      <c r="I409" s="24"/>
      <c r="J409" s="23"/>
      <c r="K409" s="23">
        <f t="shared" si="637"/>
        <v>0</v>
      </c>
      <c r="L409" s="44">
        <f t="shared" si="638"/>
        <v>0</v>
      </c>
      <c r="M409" s="45" t="e">
        <f t="shared" si="589"/>
        <v>#DIV/0!</v>
      </c>
      <c r="N409" s="16"/>
      <c r="O409" s="12" t="s">
        <v>90</v>
      </c>
    </row>
    <row r="410" spans="1:15" ht="18.75" hidden="1" x14ac:dyDescent="0.25">
      <c r="A410" s="13" t="str">
        <f t="shared" si="590"/>
        <v>b</v>
      </c>
      <c r="B410" s="5" t="s">
        <v>2</v>
      </c>
      <c r="C410" s="4" t="s">
        <v>13</v>
      </c>
      <c r="D410" s="23"/>
      <c r="E410" s="23"/>
      <c r="F410" s="23"/>
      <c r="G410" s="23">
        <v>0</v>
      </c>
      <c r="H410" s="23">
        <v>0</v>
      </c>
      <c r="I410" s="24"/>
      <c r="J410" s="23"/>
      <c r="K410" s="23">
        <f t="shared" si="637"/>
        <v>0</v>
      </c>
      <c r="L410" s="44">
        <f t="shared" si="638"/>
        <v>0</v>
      </c>
      <c r="M410" s="45" t="e">
        <f t="shared" si="589"/>
        <v>#DIV/0!</v>
      </c>
      <c r="N410" s="16"/>
      <c r="O410" s="12" t="s">
        <v>90</v>
      </c>
    </row>
    <row r="411" spans="1:15" ht="54" x14ac:dyDescent="0.25">
      <c r="A411" s="13" t="str">
        <f t="shared" si="590"/>
        <v>a</v>
      </c>
      <c r="B411" s="18" t="s">
        <v>135</v>
      </c>
      <c r="C411" s="19" t="s">
        <v>41</v>
      </c>
      <c r="D411" s="24">
        <f t="shared" ref="D411" si="639">D412+D420+D421+D422</f>
        <v>0</v>
      </c>
      <c r="E411" s="24"/>
      <c r="F411" s="24"/>
      <c r="G411" s="25">
        <f t="shared" ref="G411:H411" si="640">G412+G420+G421+G422</f>
        <v>4000000</v>
      </c>
      <c r="H411" s="25">
        <f t="shared" si="640"/>
        <v>4000000</v>
      </c>
      <c r="I411" s="24">
        <f t="shared" ref="I411" si="641">I412+I420+I421+I422</f>
        <v>3202549</v>
      </c>
      <c r="J411" s="24">
        <f t="shared" ref="J411" si="642">J412+J420+J421+J422</f>
        <v>1083613</v>
      </c>
      <c r="K411" s="24">
        <f t="shared" ref="K411" si="643">K412+K420+K421+K422</f>
        <v>4286162</v>
      </c>
      <c r="L411" s="43">
        <f t="shared" ref="L411" si="644">L412+L420+L421+L422</f>
        <v>-286162</v>
      </c>
      <c r="M411" s="46">
        <f t="shared" si="589"/>
        <v>1.0715405</v>
      </c>
      <c r="N411" s="50"/>
      <c r="O411" s="12" t="s">
        <v>90</v>
      </c>
    </row>
    <row r="412" spans="1:15" ht="18.75" x14ac:dyDescent="0.25">
      <c r="A412" s="13" t="str">
        <f t="shared" si="590"/>
        <v>a</v>
      </c>
      <c r="B412" s="3" t="s">
        <v>2</v>
      </c>
      <c r="C412" s="4" t="s">
        <v>3</v>
      </c>
      <c r="D412" s="23">
        <f t="shared" ref="D412" si="645">D413+D414+D415+D416+D417+D418+D419</f>
        <v>0</v>
      </c>
      <c r="E412" s="23"/>
      <c r="F412" s="23"/>
      <c r="G412" s="23">
        <f t="shared" ref="G412:H412" si="646">G413+G414+G415+G416+G417+G418+G419</f>
        <v>4000000</v>
      </c>
      <c r="H412" s="23">
        <f t="shared" si="646"/>
        <v>4000000</v>
      </c>
      <c r="I412" s="24">
        <f t="shared" ref="I412" si="647">I413+I414+I415+I416+I417+I418+I419</f>
        <v>3202549</v>
      </c>
      <c r="J412" s="23">
        <f t="shared" ref="J412:L412" si="648">J413+J414+J415+J416+J417+J418+J419</f>
        <v>1083613</v>
      </c>
      <c r="K412" s="23">
        <f t="shared" si="648"/>
        <v>4286162</v>
      </c>
      <c r="L412" s="44">
        <f t="shared" si="648"/>
        <v>-286162</v>
      </c>
      <c r="M412" s="45">
        <f t="shared" si="589"/>
        <v>1.0715405</v>
      </c>
      <c r="N412" s="50"/>
      <c r="O412" s="12" t="s">
        <v>90</v>
      </c>
    </row>
    <row r="413" spans="1:15" ht="18.75" hidden="1" x14ac:dyDescent="0.25">
      <c r="A413" s="13" t="str">
        <f t="shared" si="590"/>
        <v>b</v>
      </c>
      <c r="B413" s="5" t="s">
        <v>2</v>
      </c>
      <c r="C413" s="6" t="s">
        <v>4</v>
      </c>
      <c r="D413" s="24"/>
      <c r="E413" s="24"/>
      <c r="F413" s="24"/>
      <c r="G413" s="26">
        <v>0</v>
      </c>
      <c r="H413" s="26">
        <v>0</v>
      </c>
      <c r="I413" s="24"/>
      <c r="J413" s="24"/>
      <c r="K413" s="24">
        <f t="shared" ref="K413:K422" si="649">I413+J413</f>
        <v>0</v>
      </c>
      <c r="L413" s="43">
        <f t="shared" ref="L413:L422" si="650">H413-K413</f>
        <v>0</v>
      </c>
      <c r="M413" s="46" t="e">
        <f t="shared" si="589"/>
        <v>#DIV/0!</v>
      </c>
      <c r="N413" s="17"/>
      <c r="O413" s="12" t="s">
        <v>90</v>
      </c>
    </row>
    <row r="414" spans="1:15" ht="18.75" hidden="1" x14ac:dyDescent="0.25">
      <c r="A414" s="13" t="str">
        <f t="shared" si="590"/>
        <v>b</v>
      </c>
      <c r="B414" s="5" t="s">
        <v>2</v>
      </c>
      <c r="C414" s="6" t="s">
        <v>5</v>
      </c>
      <c r="D414" s="24"/>
      <c r="E414" s="24"/>
      <c r="F414" s="24"/>
      <c r="G414" s="26">
        <v>0</v>
      </c>
      <c r="H414" s="26">
        <v>0</v>
      </c>
      <c r="I414" s="24"/>
      <c r="J414" s="24"/>
      <c r="K414" s="24">
        <f t="shared" si="649"/>
        <v>0</v>
      </c>
      <c r="L414" s="43">
        <f t="shared" si="650"/>
        <v>0</v>
      </c>
      <c r="M414" s="46" t="e">
        <f t="shared" si="589"/>
        <v>#DIV/0!</v>
      </c>
      <c r="N414" s="17"/>
      <c r="O414" s="12" t="s">
        <v>90</v>
      </c>
    </row>
    <row r="415" spans="1:15" ht="18.75" hidden="1" x14ac:dyDescent="0.25">
      <c r="A415" s="13" t="str">
        <f t="shared" si="590"/>
        <v>b</v>
      </c>
      <c r="B415" s="5" t="s">
        <v>2</v>
      </c>
      <c r="C415" s="6" t="s">
        <v>6</v>
      </c>
      <c r="D415" s="24"/>
      <c r="E415" s="24"/>
      <c r="F415" s="24"/>
      <c r="G415" s="26">
        <v>0</v>
      </c>
      <c r="H415" s="26">
        <v>0</v>
      </c>
      <c r="I415" s="24"/>
      <c r="J415" s="24"/>
      <c r="K415" s="24">
        <f t="shared" si="649"/>
        <v>0</v>
      </c>
      <c r="L415" s="43">
        <f t="shared" si="650"/>
        <v>0</v>
      </c>
      <c r="M415" s="46" t="e">
        <f t="shared" si="589"/>
        <v>#DIV/0!</v>
      </c>
      <c r="N415" s="17"/>
      <c r="O415" s="12" t="s">
        <v>90</v>
      </c>
    </row>
    <row r="416" spans="1:15" ht="18.75" hidden="1" x14ac:dyDescent="0.25">
      <c r="A416" s="13" t="str">
        <f t="shared" si="590"/>
        <v>b</v>
      </c>
      <c r="B416" s="5" t="s">
        <v>2</v>
      </c>
      <c r="C416" s="7" t="s">
        <v>7</v>
      </c>
      <c r="D416" s="24"/>
      <c r="E416" s="24"/>
      <c r="F416" s="24"/>
      <c r="G416" s="26">
        <v>0</v>
      </c>
      <c r="H416" s="26">
        <v>0</v>
      </c>
      <c r="I416" s="24"/>
      <c r="J416" s="24"/>
      <c r="K416" s="24">
        <f t="shared" si="649"/>
        <v>0</v>
      </c>
      <c r="L416" s="43">
        <f t="shared" si="650"/>
        <v>0</v>
      </c>
      <c r="M416" s="46" t="e">
        <f t="shared" si="589"/>
        <v>#DIV/0!</v>
      </c>
      <c r="N416" s="17"/>
      <c r="O416" s="12" t="s">
        <v>90</v>
      </c>
    </row>
    <row r="417" spans="1:15" ht="18.75" hidden="1" x14ac:dyDescent="0.25">
      <c r="A417" s="13" t="str">
        <f t="shared" si="590"/>
        <v>b</v>
      </c>
      <c r="B417" s="5" t="s">
        <v>2</v>
      </c>
      <c r="C417" s="7" t="s">
        <v>8</v>
      </c>
      <c r="D417" s="24"/>
      <c r="E417" s="24"/>
      <c r="F417" s="24"/>
      <c r="G417" s="26">
        <v>0</v>
      </c>
      <c r="H417" s="26">
        <v>0</v>
      </c>
      <c r="I417" s="24"/>
      <c r="J417" s="24"/>
      <c r="K417" s="24">
        <f t="shared" si="649"/>
        <v>0</v>
      </c>
      <c r="L417" s="43">
        <f t="shared" si="650"/>
        <v>0</v>
      </c>
      <c r="M417" s="46" t="e">
        <f t="shared" si="589"/>
        <v>#DIV/0!</v>
      </c>
      <c r="N417" s="17"/>
      <c r="O417" s="12" t="s">
        <v>90</v>
      </c>
    </row>
    <row r="418" spans="1:15" ht="18.75" x14ac:dyDescent="0.25">
      <c r="A418" s="13" t="str">
        <f t="shared" si="590"/>
        <v>a</v>
      </c>
      <c r="B418" s="5" t="s">
        <v>2</v>
      </c>
      <c r="C418" s="7" t="s">
        <v>9</v>
      </c>
      <c r="D418" s="24"/>
      <c r="E418" s="24"/>
      <c r="F418" s="24"/>
      <c r="G418" s="26">
        <v>4000000</v>
      </c>
      <c r="H418" s="26">
        <v>4000000</v>
      </c>
      <c r="I418" s="24">
        <v>3202549</v>
      </c>
      <c r="J418" s="24">
        <v>1083613</v>
      </c>
      <c r="K418" s="24">
        <f t="shared" si="649"/>
        <v>4286162</v>
      </c>
      <c r="L418" s="43">
        <f t="shared" si="650"/>
        <v>-286162</v>
      </c>
      <c r="M418" s="46">
        <f t="shared" si="589"/>
        <v>1.0715405</v>
      </c>
      <c r="N418" s="50"/>
      <c r="O418" s="12" t="s">
        <v>90</v>
      </c>
    </row>
    <row r="419" spans="1:15" ht="18.75" hidden="1" x14ac:dyDescent="0.25">
      <c r="A419" s="13" t="str">
        <f t="shared" si="590"/>
        <v>b</v>
      </c>
      <c r="B419" s="5" t="s">
        <v>2</v>
      </c>
      <c r="C419" s="7" t="s">
        <v>10</v>
      </c>
      <c r="D419" s="24"/>
      <c r="E419" s="24"/>
      <c r="F419" s="24"/>
      <c r="G419" s="26">
        <v>0</v>
      </c>
      <c r="H419" s="26">
        <v>0</v>
      </c>
      <c r="I419" s="24"/>
      <c r="J419" s="24"/>
      <c r="K419" s="24">
        <f t="shared" si="649"/>
        <v>0</v>
      </c>
      <c r="L419" s="43">
        <f t="shared" si="650"/>
        <v>0</v>
      </c>
      <c r="M419" s="46" t="e">
        <f t="shared" si="589"/>
        <v>#DIV/0!</v>
      </c>
      <c r="N419" s="17"/>
      <c r="O419" s="12" t="s">
        <v>90</v>
      </c>
    </row>
    <row r="420" spans="1:15" ht="18.75" hidden="1" x14ac:dyDescent="0.25">
      <c r="A420" s="13" t="str">
        <f t="shared" si="590"/>
        <v>b</v>
      </c>
      <c r="B420" s="5" t="s">
        <v>2</v>
      </c>
      <c r="C420" s="4" t="s">
        <v>11</v>
      </c>
      <c r="D420" s="23"/>
      <c r="E420" s="23"/>
      <c r="F420" s="23"/>
      <c r="G420" s="23">
        <v>0</v>
      </c>
      <c r="H420" s="23">
        <v>0</v>
      </c>
      <c r="I420" s="24"/>
      <c r="J420" s="23"/>
      <c r="K420" s="23">
        <f t="shared" si="649"/>
        <v>0</v>
      </c>
      <c r="L420" s="44">
        <f t="shared" si="650"/>
        <v>0</v>
      </c>
      <c r="M420" s="45" t="e">
        <f t="shared" si="589"/>
        <v>#DIV/0!</v>
      </c>
      <c r="N420" s="16"/>
      <c r="O420" s="12" t="s">
        <v>90</v>
      </c>
    </row>
    <row r="421" spans="1:15" ht="18.75" hidden="1" x14ac:dyDescent="0.25">
      <c r="A421" s="13" t="str">
        <f t="shared" si="590"/>
        <v>b</v>
      </c>
      <c r="B421" s="5" t="s">
        <v>2</v>
      </c>
      <c r="C421" s="4" t="s">
        <v>12</v>
      </c>
      <c r="D421" s="23"/>
      <c r="E421" s="23"/>
      <c r="F421" s="23"/>
      <c r="G421" s="23">
        <v>0</v>
      </c>
      <c r="H421" s="23">
        <v>0</v>
      </c>
      <c r="I421" s="24"/>
      <c r="J421" s="23"/>
      <c r="K421" s="23">
        <f t="shared" si="649"/>
        <v>0</v>
      </c>
      <c r="L421" s="44">
        <f t="shared" si="650"/>
        <v>0</v>
      </c>
      <c r="M421" s="45" t="e">
        <f t="shared" si="589"/>
        <v>#DIV/0!</v>
      </c>
      <c r="N421" s="16"/>
      <c r="O421" s="12" t="s">
        <v>90</v>
      </c>
    </row>
    <row r="422" spans="1:15" ht="18.75" hidden="1" x14ac:dyDescent="0.25">
      <c r="A422" s="13" t="str">
        <f t="shared" si="590"/>
        <v>b</v>
      </c>
      <c r="B422" s="5" t="s">
        <v>2</v>
      </c>
      <c r="C422" s="4" t="s">
        <v>13</v>
      </c>
      <c r="D422" s="23"/>
      <c r="E422" s="23"/>
      <c r="F422" s="23"/>
      <c r="G422" s="23">
        <v>0</v>
      </c>
      <c r="H422" s="23">
        <v>0</v>
      </c>
      <c r="I422" s="24"/>
      <c r="J422" s="23"/>
      <c r="K422" s="23">
        <f t="shared" si="649"/>
        <v>0</v>
      </c>
      <c r="L422" s="44">
        <f t="shared" si="650"/>
        <v>0</v>
      </c>
      <c r="M422" s="45" t="e">
        <f t="shared" si="589"/>
        <v>#DIV/0!</v>
      </c>
      <c r="N422" s="16"/>
      <c r="O422" s="12" t="s">
        <v>90</v>
      </c>
    </row>
    <row r="423" spans="1:15" ht="54" x14ac:dyDescent="0.25">
      <c r="A423" s="13" t="str">
        <f t="shared" si="590"/>
        <v>a</v>
      </c>
      <c r="B423" s="18" t="s">
        <v>136</v>
      </c>
      <c r="C423" s="19" t="s">
        <v>42</v>
      </c>
      <c r="D423" s="24">
        <f t="shared" ref="D423" si="651">D424+D432+D433+D434</f>
        <v>0</v>
      </c>
      <c r="E423" s="24"/>
      <c r="F423" s="24"/>
      <c r="G423" s="25">
        <f t="shared" ref="G423:H423" si="652">G424+G432+G433+G434</f>
        <v>4500000</v>
      </c>
      <c r="H423" s="25">
        <f t="shared" si="652"/>
        <v>4500000</v>
      </c>
      <c r="I423" s="24">
        <f t="shared" ref="I423" si="653">I424+I432+I433+I434</f>
        <v>3770780</v>
      </c>
      <c r="J423" s="24">
        <f t="shared" ref="J423" si="654">J424+J432+J433+J434</f>
        <v>1293300</v>
      </c>
      <c r="K423" s="24">
        <f t="shared" ref="K423" si="655">K424+K432+K433+K434</f>
        <v>5064080</v>
      </c>
      <c r="L423" s="43">
        <f t="shared" ref="L423" si="656">L424+L432+L433+L434</f>
        <v>-564080</v>
      </c>
      <c r="M423" s="46">
        <f t="shared" si="589"/>
        <v>1.1253511111111112</v>
      </c>
      <c r="N423" s="50"/>
      <c r="O423" s="12" t="s">
        <v>90</v>
      </c>
    </row>
    <row r="424" spans="1:15" ht="18.75" x14ac:dyDescent="0.25">
      <c r="A424" s="13" t="str">
        <f t="shared" si="590"/>
        <v>a</v>
      </c>
      <c r="B424" s="3" t="s">
        <v>2</v>
      </c>
      <c r="C424" s="4" t="s">
        <v>3</v>
      </c>
      <c r="D424" s="23">
        <f t="shared" ref="D424" si="657">D425+D426+D427+D428+D429+D430+D431</f>
        <v>0</v>
      </c>
      <c r="E424" s="23"/>
      <c r="F424" s="23"/>
      <c r="G424" s="23">
        <f t="shared" ref="G424:H424" si="658">G425+G426+G427+G428+G429+G430+G431</f>
        <v>4500000</v>
      </c>
      <c r="H424" s="23">
        <f t="shared" si="658"/>
        <v>4500000</v>
      </c>
      <c r="I424" s="24">
        <f t="shared" ref="I424" si="659">I425+I426+I427+I428+I429+I430+I431</f>
        <v>3770780</v>
      </c>
      <c r="J424" s="23">
        <f t="shared" ref="J424:L424" si="660">J425+J426+J427+J428+J429+J430+J431</f>
        <v>1293300</v>
      </c>
      <c r="K424" s="23">
        <f t="shared" si="660"/>
        <v>5064080</v>
      </c>
      <c r="L424" s="44">
        <f t="shared" si="660"/>
        <v>-564080</v>
      </c>
      <c r="M424" s="45">
        <f t="shared" si="589"/>
        <v>1.1253511111111112</v>
      </c>
      <c r="N424" s="50"/>
      <c r="O424" s="12" t="s">
        <v>90</v>
      </c>
    </row>
    <row r="425" spans="1:15" ht="18.75" hidden="1" x14ac:dyDescent="0.25">
      <c r="A425" s="13" t="str">
        <f t="shared" si="590"/>
        <v>b</v>
      </c>
      <c r="B425" s="5" t="s">
        <v>2</v>
      </c>
      <c r="C425" s="6" t="s">
        <v>4</v>
      </c>
      <c r="D425" s="24"/>
      <c r="E425" s="24"/>
      <c r="F425" s="24"/>
      <c r="G425" s="26">
        <v>0</v>
      </c>
      <c r="H425" s="26">
        <v>0</v>
      </c>
      <c r="I425" s="24"/>
      <c r="J425" s="24"/>
      <c r="K425" s="24">
        <f t="shared" ref="K425:K434" si="661">I425+J425</f>
        <v>0</v>
      </c>
      <c r="L425" s="43">
        <f t="shared" ref="L425:L434" si="662">H425-K425</f>
        <v>0</v>
      </c>
      <c r="M425" s="46" t="e">
        <f t="shared" si="589"/>
        <v>#DIV/0!</v>
      </c>
      <c r="N425" s="17"/>
      <c r="O425" s="12" t="s">
        <v>90</v>
      </c>
    </row>
    <row r="426" spans="1:15" ht="18.75" hidden="1" x14ac:dyDescent="0.25">
      <c r="A426" s="13" t="str">
        <f t="shared" si="590"/>
        <v>b</v>
      </c>
      <c r="B426" s="5" t="s">
        <v>2</v>
      </c>
      <c r="C426" s="6" t="s">
        <v>5</v>
      </c>
      <c r="D426" s="24"/>
      <c r="E426" s="24"/>
      <c r="F426" s="24"/>
      <c r="G426" s="26">
        <v>0</v>
      </c>
      <c r="H426" s="26">
        <v>0</v>
      </c>
      <c r="I426" s="24"/>
      <c r="J426" s="24"/>
      <c r="K426" s="24">
        <f t="shared" si="661"/>
        <v>0</v>
      </c>
      <c r="L426" s="43">
        <f t="shared" si="662"/>
        <v>0</v>
      </c>
      <c r="M426" s="46" t="e">
        <f t="shared" si="589"/>
        <v>#DIV/0!</v>
      </c>
      <c r="N426" s="17"/>
      <c r="O426" s="12" t="s">
        <v>90</v>
      </c>
    </row>
    <row r="427" spans="1:15" ht="18.75" hidden="1" x14ac:dyDescent="0.25">
      <c r="A427" s="13" t="str">
        <f t="shared" si="590"/>
        <v>b</v>
      </c>
      <c r="B427" s="5" t="s">
        <v>2</v>
      </c>
      <c r="C427" s="6" t="s">
        <v>6</v>
      </c>
      <c r="D427" s="24"/>
      <c r="E427" s="24"/>
      <c r="F427" s="24"/>
      <c r="G427" s="26">
        <v>0</v>
      </c>
      <c r="H427" s="26">
        <v>0</v>
      </c>
      <c r="I427" s="24"/>
      <c r="J427" s="24"/>
      <c r="K427" s="24">
        <f t="shared" si="661"/>
        <v>0</v>
      </c>
      <c r="L427" s="43">
        <f t="shared" si="662"/>
        <v>0</v>
      </c>
      <c r="M427" s="46" t="e">
        <f t="shared" si="589"/>
        <v>#DIV/0!</v>
      </c>
      <c r="N427" s="17"/>
      <c r="O427" s="12" t="s">
        <v>90</v>
      </c>
    </row>
    <row r="428" spans="1:15" ht="18.75" hidden="1" x14ac:dyDescent="0.25">
      <c r="A428" s="13" t="str">
        <f t="shared" si="590"/>
        <v>b</v>
      </c>
      <c r="B428" s="5" t="s">
        <v>2</v>
      </c>
      <c r="C428" s="7" t="s">
        <v>7</v>
      </c>
      <c r="D428" s="24"/>
      <c r="E428" s="24"/>
      <c r="F428" s="24"/>
      <c r="G428" s="26">
        <v>0</v>
      </c>
      <c r="H428" s="26">
        <v>0</v>
      </c>
      <c r="I428" s="24"/>
      <c r="J428" s="24"/>
      <c r="K428" s="24">
        <f t="shared" si="661"/>
        <v>0</v>
      </c>
      <c r="L428" s="43">
        <f t="shared" si="662"/>
        <v>0</v>
      </c>
      <c r="M428" s="46" t="e">
        <f t="shared" si="589"/>
        <v>#DIV/0!</v>
      </c>
      <c r="N428" s="17"/>
      <c r="O428" s="12" t="s">
        <v>90</v>
      </c>
    </row>
    <row r="429" spans="1:15" ht="18.75" hidden="1" x14ac:dyDescent="0.25">
      <c r="A429" s="13" t="str">
        <f t="shared" si="590"/>
        <v>b</v>
      </c>
      <c r="B429" s="5" t="s">
        <v>2</v>
      </c>
      <c r="C429" s="7" t="s">
        <v>8</v>
      </c>
      <c r="D429" s="24"/>
      <c r="E429" s="24"/>
      <c r="F429" s="24"/>
      <c r="G429" s="26">
        <v>0</v>
      </c>
      <c r="H429" s="26">
        <v>0</v>
      </c>
      <c r="I429" s="24"/>
      <c r="J429" s="24"/>
      <c r="K429" s="24">
        <f t="shared" si="661"/>
        <v>0</v>
      </c>
      <c r="L429" s="43">
        <f t="shared" si="662"/>
        <v>0</v>
      </c>
      <c r="M429" s="46" t="e">
        <f t="shared" si="589"/>
        <v>#DIV/0!</v>
      </c>
      <c r="N429" s="17"/>
      <c r="O429" s="12" t="s">
        <v>90</v>
      </c>
    </row>
    <row r="430" spans="1:15" ht="18.75" x14ac:dyDescent="0.25">
      <c r="A430" s="13" t="str">
        <f t="shared" si="590"/>
        <v>a</v>
      </c>
      <c r="B430" s="5" t="s">
        <v>2</v>
      </c>
      <c r="C430" s="7" t="s">
        <v>9</v>
      </c>
      <c r="D430" s="24"/>
      <c r="E430" s="24"/>
      <c r="F430" s="24"/>
      <c r="G430" s="26">
        <v>4500000</v>
      </c>
      <c r="H430" s="26">
        <v>4500000</v>
      </c>
      <c r="I430" s="24">
        <v>3770780</v>
      </c>
      <c r="J430" s="24">
        <v>1293300</v>
      </c>
      <c r="K430" s="24">
        <f t="shared" si="661"/>
        <v>5064080</v>
      </c>
      <c r="L430" s="43">
        <f t="shared" si="662"/>
        <v>-564080</v>
      </c>
      <c r="M430" s="46">
        <f t="shared" si="589"/>
        <v>1.1253511111111112</v>
      </c>
      <c r="N430" s="50"/>
      <c r="O430" s="12" t="s">
        <v>90</v>
      </c>
    </row>
    <row r="431" spans="1:15" ht="18.75" hidden="1" x14ac:dyDescent="0.25">
      <c r="A431" s="13" t="str">
        <f t="shared" si="590"/>
        <v>b</v>
      </c>
      <c r="B431" s="5" t="s">
        <v>2</v>
      </c>
      <c r="C431" s="7" t="s">
        <v>10</v>
      </c>
      <c r="D431" s="24"/>
      <c r="E431" s="24"/>
      <c r="F431" s="24"/>
      <c r="G431" s="26">
        <v>0</v>
      </c>
      <c r="H431" s="26">
        <v>0</v>
      </c>
      <c r="I431" s="24"/>
      <c r="J431" s="24"/>
      <c r="K431" s="24">
        <f t="shared" si="661"/>
        <v>0</v>
      </c>
      <c r="L431" s="43">
        <f t="shared" si="662"/>
        <v>0</v>
      </c>
      <c r="M431" s="46" t="e">
        <f t="shared" si="589"/>
        <v>#DIV/0!</v>
      </c>
      <c r="N431" s="17"/>
      <c r="O431" s="12" t="s">
        <v>90</v>
      </c>
    </row>
    <row r="432" spans="1:15" ht="18.75" hidden="1" x14ac:dyDescent="0.25">
      <c r="A432" s="13" t="str">
        <f t="shared" si="590"/>
        <v>b</v>
      </c>
      <c r="B432" s="5" t="s">
        <v>2</v>
      </c>
      <c r="C432" s="4" t="s">
        <v>11</v>
      </c>
      <c r="D432" s="23"/>
      <c r="E432" s="23"/>
      <c r="F432" s="23"/>
      <c r="G432" s="23">
        <v>0</v>
      </c>
      <c r="H432" s="23">
        <v>0</v>
      </c>
      <c r="I432" s="24"/>
      <c r="J432" s="23"/>
      <c r="K432" s="23">
        <f t="shared" si="661"/>
        <v>0</v>
      </c>
      <c r="L432" s="44">
        <f t="shared" si="662"/>
        <v>0</v>
      </c>
      <c r="M432" s="45" t="e">
        <f t="shared" si="589"/>
        <v>#DIV/0!</v>
      </c>
      <c r="N432" s="16"/>
      <c r="O432" s="12" t="s">
        <v>90</v>
      </c>
    </row>
    <row r="433" spans="1:15" ht="18.75" hidden="1" x14ac:dyDescent="0.25">
      <c r="A433" s="13" t="str">
        <f t="shared" si="590"/>
        <v>b</v>
      </c>
      <c r="B433" s="5" t="s">
        <v>2</v>
      </c>
      <c r="C433" s="4" t="s">
        <v>12</v>
      </c>
      <c r="D433" s="23"/>
      <c r="E433" s="23"/>
      <c r="F433" s="23"/>
      <c r="G433" s="23">
        <v>0</v>
      </c>
      <c r="H433" s="23">
        <v>0</v>
      </c>
      <c r="I433" s="24"/>
      <c r="J433" s="23"/>
      <c r="K433" s="23">
        <f t="shared" si="661"/>
        <v>0</v>
      </c>
      <c r="L433" s="44">
        <f t="shared" si="662"/>
        <v>0</v>
      </c>
      <c r="M433" s="45" t="e">
        <f t="shared" si="589"/>
        <v>#DIV/0!</v>
      </c>
      <c r="N433" s="16"/>
      <c r="O433" s="12" t="s">
        <v>90</v>
      </c>
    </row>
    <row r="434" spans="1:15" ht="18.75" hidden="1" x14ac:dyDescent="0.25">
      <c r="A434" s="13" t="str">
        <f t="shared" si="590"/>
        <v>b</v>
      </c>
      <c r="B434" s="5" t="s">
        <v>2</v>
      </c>
      <c r="C434" s="4" t="s">
        <v>13</v>
      </c>
      <c r="D434" s="23"/>
      <c r="E434" s="23"/>
      <c r="F434" s="23"/>
      <c r="G434" s="23">
        <v>0</v>
      </c>
      <c r="H434" s="23">
        <v>0</v>
      </c>
      <c r="I434" s="24"/>
      <c r="J434" s="23"/>
      <c r="K434" s="23">
        <f t="shared" si="661"/>
        <v>0</v>
      </c>
      <c r="L434" s="44">
        <f t="shared" si="662"/>
        <v>0</v>
      </c>
      <c r="M434" s="45" t="e">
        <f t="shared" si="589"/>
        <v>#DIV/0!</v>
      </c>
      <c r="N434" s="16"/>
      <c r="O434" s="12" t="s">
        <v>90</v>
      </c>
    </row>
    <row r="435" spans="1:15" ht="54" x14ac:dyDescent="0.25">
      <c r="A435" s="13" t="str">
        <f t="shared" si="590"/>
        <v>a</v>
      </c>
      <c r="B435" s="18" t="s">
        <v>137</v>
      </c>
      <c r="C435" s="19" t="s">
        <v>43</v>
      </c>
      <c r="D435" s="24">
        <f t="shared" ref="D435" si="663">D436+D444+D445+D446</f>
        <v>0</v>
      </c>
      <c r="E435" s="24"/>
      <c r="F435" s="24"/>
      <c r="G435" s="25">
        <f t="shared" ref="G435:H435" si="664">G436+G444+G445+G446</f>
        <v>8000000</v>
      </c>
      <c r="H435" s="25">
        <f t="shared" si="664"/>
        <v>8000000</v>
      </c>
      <c r="I435" s="24">
        <f t="shared" ref="I435" si="665">I436+I444+I445+I446</f>
        <v>6402985</v>
      </c>
      <c r="J435" s="24">
        <f t="shared" ref="J435" si="666">J436+J444+J445+J446</f>
        <v>3623000</v>
      </c>
      <c r="K435" s="24">
        <f t="shared" ref="K435" si="667">K436+K444+K445+K446</f>
        <v>10025985</v>
      </c>
      <c r="L435" s="43">
        <f t="shared" ref="L435" si="668">L436+L444+L445+L446</f>
        <v>-2025985</v>
      </c>
      <c r="M435" s="46">
        <f t="shared" si="589"/>
        <v>1.253248125</v>
      </c>
      <c r="N435" s="50"/>
      <c r="O435" s="12" t="s">
        <v>90</v>
      </c>
    </row>
    <row r="436" spans="1:15" ht="18.75" x14ac:dyDescent="0.25">
      <c r="A436" s="13" t="str">
        <f t="shared" si="590"/>
        <v>a</v>
      </c>
      <c r="B436" s="3" t="s">
        <v>2</v>
      </c>
      <c r="C436" s="4" t="s">
        <v>3</v>
      </c>
      <c r="D436" s="23">
        <f t="shared" ref="D436" si="669">D437+D438+D439+D440+D441+D442+D443</f>
        <v>0</v>
      </c>
      <c r="E436" s="23"/>
      <c r="F436" s="23"/>
      <c r="G436" s="23">
        <f t="shared" ref="G436:H436" si="670">G437+G438+G439+G440+G441+G442+G443</f>
        <v>8000000</v>
      </c>
      <c r="H436" s="23">
        <f t="shared" si="670"/>
        <v>8000000</v>
      </c>
      <c r="I436" s="24">
        <f t="shared" ref="I436" si="671">I437+I438+I439+I440+I441+I442+I443</f>
        <v>6402985</v>
      </c>
      <c r="J436" s="23">
        <f t="shared" ref="J436:L436" si="672">J437+J438+J439+J440+J441+J442+J443</f>
        <v>3623000</v>
      </c>
      <c r="K436" s="23">
        <f t="shared" si="672"/>
        <v>10025985</v>
      </c>
      <c r="L436" s="44">
        <f t="shared" si="672"/>
        <v>-2025985</v>
      </c>
      <c r="M436" s="45">
        <f t="shared" si="589"/>
        <v>1.253248125</v>
      </c>
      <c r="N436" s="50"/>
      <c r="O436" s="12" t="s">
        <v>90</v>
      </c>
    </row>
    <row r="437" spans="1:15" ht="18.75" hidden="1" x14ac:dyDescent="0.25">
      <c r="A437" s="13" t="str">
        <f t="shared" si="590"/>
        <v>b</v>
      </c>
      <c r="B437" s="5" t="s">
        <v>2</v>
      </c>
      <c r="C437" s="6" t="s">
        <v>4</v>
      </c>
      <c r="D437" s="24"/>
      <c r="E437" s="24"/>
      <c r="F437" s="24"/>
      <c r="G437" s="26">
        <v>0</v>
      </c>
      <c r="H437" s="26">
        <v>0</v>
      </c>
      <c r="I437" s="24"/>
      <c r="J437" s="24"/>
      <c r="K437" s="24">
        <f t="shared" ref="K437:K446" si="673">I437+J437</f>
        <v>0</v>
      </c>
      <c r="L437" s="43">
        <f t="shared" ref="L437:L446" si="674">H437-K437</f>
        <v>0</v>
      </c>
      <c r="M437" s="46" t="e">
        <f t="shared" si="589"/>
        <v>#DIV/0!</v>
      </c>
      <c r="N437" s="17"/>
      <c r="O437" s="12" t="s">
        <v>90</v>
      </c>
    </row>
    <row r="438" spans="1:15" ht="18.75" hidden="1" x14ac:dyDescent="0.25">
      <c r="A438" s="13" t="str">
        <f t="shared" si="590"/>
        <v>b</v>
      </c>
      <c r="B438" s="5" t="s">
        <v>2</v>
      </c>
      <c r="C438" s="6" t="s">
        <v>5</v>
      </c>
      <c r="D438" s="24"/>
      <c r="E438" s="24"/>
      <c r="F438" s="24"/>
      <c r="G438" s="26">
        <v>0</v>
      </c>
      <c r="H438" s="26">
        <v>0</v>
      </c>
      <c r="I438" s="24"/>
      <c r="J438" s="24"/>
      <c r="K438" s="24">
        <f t="shared" si="673"/>
        <v>0</v>
      </c>
      <c r="L438" s="43">
        <f t="shared" si="674"/>
        <v>0</v>
      </c>
      <c r="M438" s="46" t="e">
        <f t="shared" si="589"/>
        <v>#DIV/0!</v>
      </c>
      <c r="N438" s="17"/>
      <c r="O438" s="12" t="s">
        <v>90</v>
      </c>
    </row>
    <row r="439" spans="1:15" ht="18.75" hidden="1" x14ac:dyDescent="0.25">
      <c r="A439" s="13" t="str">
        <f t="shared" si="590"/>
        <v>b</v>
      </c>
      <c r="B439" s="5" t="s">
        <v>2</v>
      </c>
      <c r="C439" s="6" t="s">
        <v>6</v>
      </c>
      <c r="D439" s="24"/>
      <c r="E439" s="24"/>
      <c r="F439" s="24"/>
      <c r="G439" s="26">
        <v>0</v>
      </c>
      <c r="H439" s="26">
        <v>0</v>
      </c>
      <c r="I439" s="24"/>
      <c r="J439" s="24"/>
      <c r="K439" s="24">
        <f t="shared" si="673"/>
        <v>0</v>
      </c>
      <c r="L439" s="43">
        <f t="shared" si="674"/>
        <v>0</v>
      </c>
      <c r="M439" s="46" t="e">
        <f t="shared" si="589"/>
        <v>#DIV/0!</v>
      </c>
      <c r="N439" s="17"/>
      <c r="O439" s="12" t="s">
        <v>90</v>
      </c>
    </row>
    <row r="440" spans="1:15" ht="18.75" hidden="1" x14ac:dyDescent="0.25">
      <c r="A440" s="13" t="str">
        <f t="shared" si="590"/>
        <v>b</v>
      </c>
      <c r="B440" s="5" t="s">
        <v>2</v>
      </c>
      <c r="C440" s="7" t="s">
        <v>7</v>
      </c>
      <c r="D440" s="24"/>
      <c r="E440" s="24"/>
      <c r="F440" s="24"/>
      <c r="G440" s="26">
        <v>0</v>
      </c>
      <c r="H440" s="26">
        <v>0</v>
      </c>
      <c r="I440" s="24"/>
      <c r="J440" s="24"/>
      <c r="K440" s="24">
        <f t="shared" si="673"/>
        <v>0</v>
      </c>
      <c r="L440" s="43">
        <f t="shared" si="674"/>
        <v>0</v>
      </c>
      <c r="M440" s="46" t="e">
        <f t="shared" si="589"/>
        <v>#DIV/0!</v>
      </c>
      <c r="N440" s="17"/>
      <c r="O440" s="12" t="s">
        <v>90</v>
      </c>
    </row>
    <row r="441" spans="1:15" ht="18.75" hidden="1" x14ac:dyDescent="0.25">
      <c r="A441" s="13" t="str">
        <f t="shared" si="590"/>
        <v>b</v>
      </c>
      <c r="B441" s="5" t="s">
        <v>2</v>
      </c>
      <c r="C441" s="7" t="s">
        <v>8</v>
      </c>
      <c r="D441" s="24"/>
      <c r="E441" s="24"/>
      <c r="F441" s="24"/>
      <c r="G441" s="26">
        <v>0</v>
      </c>
      <c r="H441" s="26">
        <v>0</v>
      </c>
      <c r="I441" s="24"/>
      <c r="J441" s="24"/>
      <c r="K441" s="24">
        <f t="shared" si="673"/>
        <v>0</v>
      </c>
      <c r="L441" s="43">
        <f t="shared" si="674"/>
        <v>0</v>
      </c>
      <c r="M441" s="46" t="e">
        <f t="shared" si="589"/>
        <v>#DIV/0!</v>
      </c>
      <c r="N441" s="17"/>
      <c r="O441" s="12" t="s">
        <v>90</v>
      </c>
    </row>
    <row r="442" spans="1:15" ht="18.75" x14ac:dyDescent="0.25">
      <c r="A442" s="13" t="str">
        <f t="shared" si="590"/>
        <v>a</v>
      </c>
      <c r="B442" s="5" t="s">
        <v>2</v>
      </c>
      <c r="C442" s="7" t="s">
        <v>9</v>
      </c>
      <c r="D442" s="24"/>
      <c r="E442" s="24"/>
      <c r="F442" s="24"/>
      <c r="G442" s="26">
        <v>8000000</v>
      </c>
      <c r="H442" s="26">
        <v>8000000</v>
      </c>
      <c r="I442" s="24">
        <v>6402985</v>
      </c>
      <c r="J442" s="24">
        <v>3623000</v>
      </c>
      <c r="K442" s="24">
        <f t="shared" si="673"/>
        <v>10025985</v>
      </c>
      <c r="L442" s="43">
        <f t="shared" si="674"/>
        <v>-2025985</v>
      </c>
      <c r="M442" s="46">
        <f t="shared" si="589"/>
        <v>1.253248125</v>
      </c>
      <c r="N442" s="50"/>
      <c r="O442" s="12" t="s">
        <v>90</v>
      </c>
    </row>
    <row r="443" spans="1:15" ht="18.75" hidden="1" x14ac:dyDescent="0.25">
      <c r="A443" s="13" t="str">
        <f t="shared" si="590"/>
        <v>b</v>
      </c>
      <c r="B443" s="5" t="s">
        <v>2</v>
      </c>
      <c r="C443" s="7" t="s">
        <v>10</v>
      </c>
      <c r="D443" s="24"/>
      <c r="E443" s="24"/>
      <c r="F443" s="24"/>
      <c r="G443" s="26">
        <v>0</v>
      </c>
      <c r="H443" s="26">
        <v>0</v>
      </c>
      <c r="I443" s="24"/>
      <c r="J443" s="24"/>
      <c r="K443" s="24">
        <f t="shared" si="673"/>
        <v>0</v>
      </c>
      <c r="L443" s="43">
        <f t="shared" si="674"/>
        <v>0</v>
      </c>
      <c r="M443" s="46" t="e">
        <f t="shared" si="589"/>
        <v>#DIV/0!</v>
      </c>
      <c r="N443" s="17"/>
      <c r="O443" s="12" t="s">
        <v>90</v>
      </c>
    </row>
    <row r="444" spans="1:15" ht="18.75" hidden="1" x14ac:dyDescent="0.25">
      <c r="A444" s="13" t="str">
        <f t="shared" si="590"/>
        <v>b</v>
      </c>
      <c r="B444" s="5" t="s">
        <v>2</v>
      </c>
      <c r="C444" s="4" t="s">
        <v>11</v>
      </c>
      <c r="D444" s="23"/>
      <c r="E444" s="23"/>
      <c r="F444" s="23"/>
      <c r="G444" s="23">
        <v>0</v>
      </c>
      <c r="H444" s="23">
        <v>0</v>
      </c>
      <c r="I444" s="24"/>
      <c r="J444" s="23"/>
      <c r="K444" s="23">
        <f t="shared" si="673"/>
        <v>0</v>
      </c>
      <c r="L444" s="44">
        <f t="shared" si="674"/>
        <v>0</v>
      </c>
      <c r="M444" s="45" t="e">
        <f t="shared" si="589"/>
        <v>#DIV/0!</v>
      </c>
      <c r="N444" s="16"/>
      <c r="O444" s="12" t="s">
        <v>90</v>
      </c>
    </row>
    <row r="445" spans="1:15" ht="18.75" hidden="1" x14ac:dyDescent="0.25">
      <c r="A445" s="13" t="str">
        <f t="shared" si="590"/>
        <v>b</v>
      </c>
      <c r="B445" s="5" t="s">
        <v>2</v>
      </c>
      <c r="C445" s="4" t="s">
        <v>12</v>
      </c>
      <c r="D445" s="23"/>
      <c r="E445" s="23"/>
      <c r="F445" s="23"/>
      <c r="G445" s="23">
        <v>0</v>
      </c>
      <c r="H445" s="23">
        <v>0</v>
      </c>
      <c r="I445" s="24"/>
      <c r="J445" s="23"/>
      <c r="K445" s="23">
        <f t="shared" si="673"/>
        <v>0</v>
      </c>
      <c r="L445" s="44">
        <f t="shared" si="674"/>
        <v>0</v>
      </c>
      <c r="M445" s="45" t="e">
        <f t="shared" si="589"/>
        <v>#DIV/0!</v>
      </c>
      <c r="N445" s="16"/>
      <c r="O445" s="12" t="s">
        <v>90</v>
      </c>
    </row>
    <row r="446" spans="1:15" ht="18.75" hidden="1" x14ac:dyDescent="0.25">
      <c r="A446" s="13" t="str">
        <f t="shared" si="590"/>
        <v>b</v>
      </c>
      <c r="B446" s="5" t="s">
        <v>2</v>
      </c>
      <c r="C446" s="4" t="s">
        <v>13</v>
      </c>
      <c r="D446" s="23"/>
      <c r="E446" s="23"/>
      <c r="F446" s="23"/>
      <c r="G446" s="23">
        <v>0</v>
      </c>
      <c r="H446" s="23">
        <v>0</v>
      </c>
      <c r="I446" s="24"/>
      <c r="J446" s="23"/>
      <c r="K446" s="23">
        <f t="shared" si="673"/>
        <v>0</v>
      </c>
      <c r="L446" s="44">
        <f t="shared" si="674"/>
        <v>0</v>
      </c>
      <c r="M446" s="45" t="e">
        <f t="shared" si="589"/>
        <v>#DIV/0!</v>
      </c>
      <c r="N446" s="16"/>
      <c r="O446" s="12" t="s">
        <v>90</v>
      </c>
    </row>
    <row r="447" spans="1:15" ht="77.25" customHeight="1" x14ac:dyDescent="0.25">
      <c r="A447" s="13" t="str">
        <f t="shared" si="590"/>
        <v>a</v>
      </c>
      <c r="B447" s="18" t="s">
        <v>138</v>
      </c>
      <c r="C447" s="19" t="s">
        <v>44</v>
      </c>
      <c r="D447" s="32">
        <f t="shared" ref="D447" si="675">D448+D456+D457+D458</f>
        <v>145980</v>
      </c>
      <c r="E447" s="32">
        <f t="shared" ref="E447:F447" si="676">E448+E456+E457+E458</f>
        <v>11132</v>
      </c>
      <c r="F447" s="32">
        <f t="shared" si="676"/>
        <v>34976</v>
      </c>
      <c r="G447" s="33">
        <f t="shared" ref="G447:H447" si="677">G448+G456+G457+G458</f>
        <v>6500000</v>
      </c>
      <c r="H447" s="33">
        <f t="shared" si="677"/>
        <v>6500000</v>
      </c>
      <c r="I447" s="32">
        <f t="shared" ref="I447" si="678">I448+I456+I457+I458</f>
        <v>4320841</v>
      </c>
      <c r="J447" s="32">
        <f t="shared" ref="J447" si="679">J448+J456+J457+J458</f>
        <v>2144184</v>
      </c>
      <c r="K447" s="32">
        <f t="shared" ref="K447" si="680">K448+K456+K457+K458</f>
        <v>6465025</v>
      </c>
      <c r="L447" s="36">
        <f t="shared" ref="L447" si="681">L448+L456+L457+L458</f>
        <v>34975</v>
      </c>
      <c r="M447" s="37">
        <f t="shared" si="589"/>
        <v>0.99461923076923076</v>
      </c>
      <c r="N447" s="50"/>
      <c r="O447" s="12" t="s">
        <v>93</v>
      </c>
    </row>
    <row r="448" spans="1:15" ht="18.75" x14ac:dyDescent="0.25">
      <c r="A448" s="13" t="str">
        <f t="shared" si="590"/>
        <v>a</v>
      </c>
      <c r="B448" s="3" t="s">
        <v>2</v>
      </c>
      <c r="C448" s="4" t="s">
        <v>3</v>
      </c>
      <c r="D448" s="34">
        <f t="shared" ref="D448" si="682">D449+D450+D451+D452+D453+D454+D455</f>
        <v>145980</v>
      </c>
      <c r="E448" s="34">
        <f t="shared" ref="E448:F448" si="683">E449+E450+E451+E452+E453+E454+E455</f>
        <v>11132</v>
      </c>
      <c r="F448" s="34">
        <f t="shared" si="683"/>
        <v>34976</v>
      </c>
      <c r="G448" s="34">
        <f t="shared" ref="G448:H448" si="684">G449+G450+G451+G452+G453+G454+G455</f>
        <v>6395000</v>
      </c>
      <c r="H448" s="34">
        <f t="shared" si="684"/>
        <v>6395000</v>
      </c>
      <c r="I448" s="32">
        <f t="shared" ref="I448" si="685">I449+I450+I451+I452+I453+I454+I455</f>
        <v>4272311</v>
      </c>
      <c r="J448" s="34">
        <f t="shared" ref="J448:L448" si="686">J449+J450+J451+J452+J453+J454+J455</f>
        <v>2087714</v>
      </c>
      <c r="K448" s="34">
        <f t="shared" si="686"/>
        <v>6360025</v>
      </c>
      <c r="L448" s="38">
        <f t="shared" si="686"/>
        <v>34975</v>
      </c>
      <c r="M448" s="39">
        <f t="shared" si="589"/>
        <v>0.99453088350273655</v>
      </c>
      <c r="N448" s="50"/>
      <c r="O448" s="12" t="s">
        <v>93</v>
      </c>
    </row>
    <row r="449" spans="1:15" ht="18.75" hidden="1" x14ac:dyDescent="0.25">
      <c r="A449" s="13" t="str">
        <f t="shared" si="590"/>
        <v>b</v>
      </c>
      <c r="B449" s="5" t="s">
        <v>2</v>
      </c>
      <c r="C449" s="6" t="s">
        <v>4</v>
      </c>
      <c r="D449" s="24"/>
      <c r="E449" s="24"/>
      <c r="F449" s="24"/>
      <c r="G449" s="26">
        <v>0</v>
      </c>
      <c r="H449" s="26">
        <v>0</v>
      </c>
      <c r="I449" s="24"/>
      <c r="J449" s="24"/>
      <c r="K449" s="24">
        <f t="shared" ref="K449:K458" si="687">I449+J449</f>
        <v>0</v>
      </c>
      <c r="L449" s="43">
        <f t="shared" ref="L449:L458" si="688">H449-K449</f>
        <v>0</v>
      </c>
      <c r="M449" s="46" t="e">
        <f t="shared" si="589"/>
        <v>#DIV/0!</v>
      </c>
      <c r="N449" s="17"/>
      <c r="O449" s="12" t="s">
        <v>93</v>
      </c>
    </row>
    <row r="450" spans="1:15" ht="18.75" x14ac:dyDescent="0.25">
      <c r="A450" s="13" t="str">
        <f t="shared" si="590"/>
        <v>a</v>
      </c>
      <c r="B450" s="5" t="s">
        <v>2</v>
      </c>
      <c r="C450" s="6" t="s">
        <v>5</v>
      </c>
      <c r="D450" s="32">
        <v>145980</v>
      </c>
      <c r="E450" s="32">
        <v>11132</v>
      </c>
      <c r="F450" s="32">
        <v>32955</v>
      </c>
      <c r="G450" s="35">
        <v>6316000</v>
      </c>
      <c r="H450" s="35">
        <v>6304000</v>
      </c>
      <c r="I450" s="32">
        <v>4202081</v>
      </c>
      <c r="J450" s="32">
        <v>2068965</v>
      </c>
      <c r="K450" s="32">
        <f t="shared" si="687"/>
        <v>6271046</v>
      </c>
      <c r="L450" s="36">
        <f t="shared" si="688"/>
        <v>32954</v>
      </c>
      <c r="M450" s="37">
        <f t="shared" si="589"/>
        <v>0.9947725253807107</v>
      </c>
      <c r="N450" s="50"/>
      <c r="O450" s="12" t="s">
        <v>93</v>
      </c>
    </row>
    <row r="451" spans="1:15" ht="18.75" hidden="1" x14ac:dyDescent="0.25">
      <c r="A451" s="13" t="str">
        <f t="shared" si="590"/>
        <v>b</v>
      </c>
      <c r="B451" s="5" t="s">
        <v>2</v>
      </c>
      <c r="C451" s="6" t="s">
        <v>6</v>
      </c>
      <c r="D451" s="24"/>
      <c r="E451" s="24"/>
      <c r="F451" s="24"/>
      <c r="G451" s="26">
        <v>0</v>
      </c>
      <c r="H451" s="26">
        <v>0</v>
      </c>
      <c r="I451" s="24"/>
      <c r="J451" s="24"/>
      <c r="K451" s="24">
        <f t="shared" si="687"/>
        <v>0</v>
      </c>
      <c r="L451" s="43">
        <f t="shared" si="688"/>
        <v>0</v>
      </c>
      <c r="M451" s="46" t="e">
        <f t="shared" ref="M451:M514" si="689">K451/H451</f>
        <v>#DIV/0!</v>
      </c>
      <c r="N451" s="17"/>
      <c r="O451" s="12" t="s">
        <v>93</v>
      </c>
    </row>
    <row r="452" spans="1:15" ht="18.75" hidden="1" x14ac:dyDescent="0.25">
      <c r="A452" s="13" t="str">
        <f t="shared" ref="A452:A515" si="690">IF((D452+I452+G452+H452+J452+K452)&gt;0,"a","b")</f>
        <v>b</v>
      </c>
      <c r="B452" s="5" t="s">
        <v>2</v>
      </c>
      <c r="C452" s="7" t="s">
        <v>7</v>
      </c>
      <c r="D452" s="24"/>
      <c r="E452" s="24"/>
      <c r="F452" s="24"/>
      <c r="G452" s="26">
        <v>0</v>
      </c>
      <c r="H452" s="26">
        <v>0</v>
      </c>
      <c r="I452" s="24"/>
      <c r="J452" s="24"/>
      <c r="K452" s="24">
        <f t="shared" si="687"/>
        <v>0</v>
      </c>
      <c r="L452" s="43">
        <f t="shared" si="688"/>
        <v>0</v>
      </c>
      <c r="M452" s="46" t="e">
        <f t="shared" si="689"/>
        <v>#DIV/0!</v>
      </c>
      <c r="N452" s="17"/>
      <c r="O452" s="12" t="s">
        <v>93</v>
      </c>
    </row>
    <row r="453" spans="1:15" ht="18.75" hidden="1" x14ac:dyDescent="0.25">
      <c r="A453" s="13" t="str">
        <f t="shared" si="690"/>
        <v>b</v>
      </c>
      <c r="B453" s="5" t="s">
        <v>2</v>
      </c>
      <c r="C453" s="7" t="s">
        <v>8</v>
      </c>
      <c r="D453" s="24"/>
      <c r="E453" s="24"/>
      <c r="F453" s="24"/>
      <c r="G453" s="26">
        <v>0</v>
      </c>
      <c r="H453" s="26">
        <v>0</v>
      </c>
      <c r="I453" s="24"/>
      <c r="J453" s="24"/>
      <c r="K453" s="24">
        <f t="shared" si="687"/>
        <v>0</v>
      </c>
      <c r="L453" s="43">
        <f t="shared" si="688"/>
        <v>0</v>
      </c>
      <c r="M453" s="46" t="e">
        <f t="shared" si="689"/>
        <v>#DIV/0!</v>
      </c>
      <c r="N453" s="17"/>
      <c r="O453" s="12" t="s">
        <v>93</v>
      </c>
    </row>
    <row r="454" spans="1:15" ht="18.75" x14ac:dyDescent="0.25">
      <c r="A454" s="13" t="str">
        <f t="shared" si="690"/>
        <v>a</v>
      </c>
      <c r="B454" s="5" t="s">
        <v>2</v>
      </c>
      <c r="C454" s="7" t="s">
        <v>9</v>
      </c>
      <c r="D454" s="32"/>
      <c r="E454" s="32"/>
      <c r="F454" s="32"/>
      <c r="G454" s="35">
        <v>30000</v>
      </c>
      <c r="H454" s="35">
        <v>42000</v>
      </c>
      <c r="I454" s="32">
        <v>32870</v>
      </c>
      <c r="J454" s="32">
        <v>9130</v>
      </c>
      <c r="K454" s="32">
        <f t="shared" si="687"/>
        <v>42000</v>
      </c>
      <c r="L454" s="36">
        <f t="shared" si="688"/>
        <v>0</v>
      </c>
      <c r="M454" s="37">
        <f t="shared" si="689"/>
        <v>1</v>
      </c>
      <c r="N454" s="50"/>
      <c r="O454" s="12" t="s">
        <v>93</v>
      </c>
    </row>
    <row r="455" spans="1:15" ht="18.75" x14ac:dyDescent="0.25">
      <c r="A455" s="13" t="str">
        <f t="shared" si="690"/>
        <v>a</v>
      </c>
      <c r="B455" s="5" t="s">
        <v>2</v>
      </c>
      <c r="C455" s="7" t="s">
        <v>10</v>
      </c>
      <c r="D455" s="32"/>
      <c r="E455" s="32"/>
      <c r="F455" s="32">
        <v>2021</v>
      </c>
      <c r="G455" s="35">
        <v>49000</v>
      </c>
      <c r="H455" s="35">
        <v>49000</v>
      </c>
      <c r="I455" s="32">
        <v>37360</v>
      </c>
      <c r="J455" s="32">
        <v>9619</v>
      </c>
      <c r="K455" s="32">
        <f t="shared" si="687"/>
        <v>46979</v>
      </c>
      <c r="L455" s="36">
        <f t="shared" si="688"/>
        <v>2021</v>
      </c>
      <c r="M455" s="37">
        <f t="shared" si="689"/>
        <v>0.95875510204081638</v>
      </c>
      <c r="N455" s="51"/>
      <c r="O455" s="12" t="s">
        <v>93</v>
      </c>
    </row>
    <row r="456" spans="1:15" ht="18.75" x14ac:dyDescent="0.25">
      <c r="A456" s="13" t="str">
        <f t="shared" si="690"/>
        <v>a</v>
      </c>
      <c r="B456" s="5" t="s">
        <v>2</v>
      </c>
      <c r="C456" s="4" t="s">
        <v>11</v>
      </c>
      <c r="D456" s="34"/>
      <c r="E456" s="34"/>
      <c r="F456" s="34"/>
      <c r="G456" s="34">
        <v>105000</v>
      </c>
      <c r="H456" s="34">
        <v>105000</v>
      </c>
      <c r="I456" s="32">
        <v>48530</v>
      </c>
      <c r="J456" s="34">
        <v>56470</v>
      </c>
      <c r="K456" s="34">
        <f t="shared" si="687"/>
        <v>105000</v>
      </c>
      <c r="L456" s="38">
        <f t="shared" si="688"/>
        <v>0</v>
      </c>
      <c r="M456" s="39">
        <f t="shared" si="689"/>
        <v>1</v>
      </c>
      <c r="N456" s="50"/>
      <c r="O456" s="12" t="s">
        <v>93</v>
      </c>
    </row>
    <row r="457" spans="1:15" ht="18.75" hidden="1" x14ac:dyDescent="0.25">
      <c r="A457" s="13" t="str">
        <f t="shared" si="690"/>
        <v>b</v>
      </c>
      <c r="B457" s="5" t="s">
        <v>2</v>
      </c>
      <c r="C457" s="4" t="s">
        <v>12</v>
      </c>
      <c r="D457" s="23"/>
      <c r="E457" s="23"/>
      <c r="F457" s="23"/>
      <c r="G457" s="23">
        <v>0</v>
      </c>
      <c r="H457" s="23">
        <v>0</v>
      </c>
      <c r="I457" s="24"/>
      <c r="J457" s="23"/>
      <c r="K457" s="23">
        <f t="shared" si="687"/>
        <v>0</v>
      </c>
      <c r="L457" s="44">
        <f t="shared" si="688"/>
        <v>0</v>
      </c>
      <c r="M457" s="45" t="e">
        <f t="shared" si="689"/>
        <v>#DIV/0!</v>
      </c>
      <c r="N457" s="16"/>
      <c r="O457" s="12" t="s">
        <v>93</v>
      </c>
    </row>
    <row r="458" spans="1:15" ht="18.75" hidden="1" x14ac:dyDescent="0.25">
      <c r="A458" s="13" t="str">
        <f t="shared" si="690"/>
        <v>b</v>
      </c>
      <c r="B458" s="5" t="s">
        <v>2</v>
      </c>
      <c r="C458" s="4" t="s">
        <v>13</v>
      </c>
      <c r="D458" s="23"/>
      <c r="E458" s="23"/>
      <c r="F458" s="23"/>
      <c r="G458" s="23">
        <v>0</v>
      </c>
      <c r="H458" s="23">
        <v>0</v>
      </c>
      <c r="I458" s="24"/>
      <c r="J458" s="23"/>
      <c r="K458" s="23">
        <f t="shared" si="687"/>
        <v>0</v>
      </c>
      <c r="L458" s="44">
        <f t="shared" si="688"/>
        <v>0</v>
      </c>
      <c r="M458" s="45" t="e">
        <f t="shared" si="689"/>
        <v>#DIV/0!</v>
      </c>
      <c r="N458" s="16"/>
      <c r="O458" s="12" t="s">
        <v>93</v>
      </c>
    </row>
    <row r="459" spans="1:15" ht="35.25" customHeight="1" x14ac:dyDescent="0.25">
      <c r="A459" s="13" t="str">
        <f t="shared" si="690"/>
        <v>a</v>
      </c>
      <c r="B459" s="18" t="s">
        <v>139</v>
      </c>
      <c r="C459" s="19" t="s">
        <v>45</v>
      </c>
      <c r="D459" s="24">
        <f t="shared" ref="D459" si="691">D460+D468+D469+D470</f>
        <v>1304920</v>
      </c>
      <c r="E459" s="24">
        <f t="shared" ref="E459:F459" si="692">E460+E468+E469+E470</f>
        <v>184441.64</v>
      </c>
      <c r="F459" s="24">
        <f t="shared" si="692"/>
        <v>488958.99</v>
      </c>
      <c r="G459" s="24">
        <f t="shared" ref="G459:J459" si="693">G460+G468+G469+G470</f>
        <v>1044565000</v>
      </c>
      <c r="H459" s="24">
        <f t="shared" si="693"/>
        <v>1043762210</v>
      </c>
      <c r="I459" s="24">
        <f t="shared" ref="I459" si="694">I460+I468+I469+I470</f>
        <v>783048008</v>
      </c>
      <c r="J459" s="24">
        <f t="shared" si="693"/>
        <v>251921702</v>
      </c>
      <c r="K459" s="24">
        <f t="shared" ref="K459" si="695">K460+K468+K469+K470</f>
        <v>1034969710</v>
      </c>
      <c r="L459" s="43">
        <f t="shared" ref="L459" si="696">L460+L468+L469+L470</f>
        <v>8792500</v>
      </c>
      <c r="M459" s="46">
        <f t="shared" si="689"/>
        <v>0.99157614644814551</v>
      </c>
      <c r="N459" s="50"/>
    </row>
    <row r="460" spans="1:15" ht="18.75" x14ac:dyDescent="0.25">
      <c r="A460" s="13" t="str">
        <f t="shared" si="690"/>
        <v>a</v>
      </c>
      <c r="B460" s="3" t="s">
        <v>2</v>
      </c>
      <c r="C460" s="4" t="s">
        <v>3</v>
      </c>
      <c r="D460" s="23">
        <f t="shared" ref="D460:E460" si="697">D461+D462+D463+D464+D465+D466+D467</f>
        <v>1304920</v>
      </c>
      <c r="E460" s="23">
        <f t="shared" si="697"/>
        <v>184441.64</v>
      </c>
      <c r="F460" s="23">
        <f t="shared" ref="F460" si="698">F461+F462+F463+F464+F465+F466+F467</f>
        <v>465062.99</v>
      </c>
      <c r="G460" s="23">
        <f t="shared" ref="G460:J460" si="699">G461+G462+G463+G464+G465+G466+G467</f>
        <v>1044332000</v>
      </c>
      <c r="H460" s="23">
        <f t="shared" si="699"/>
        <v>1043450910</v>
      </c>
      <c r="I460" s="24">
        <f t="shared" ref="I460" si="700">I461+I462+I463+I464+I465+I466+I467</f>
        <v>782935027</v>
      </c>
      <c r="J460" s="23">
        <f t="shared" si="699"/>
        <v>248983083</v>
      </c>
      <c r="K460" s="23">
        <f t="shared" ref="K460:L460" si="701">K461+K462+K463+K464+K465+K466+K467</f>
        <v>1031918110</v>
      </c>
      <c r="L460" s="44">
        <f t="shared" si="701"/>
        <v>11532800</v>
      </c>
      <c r="M460" s="45">
        <f t="shared" si="689"/>
        <v>0.98894744363201526</v>
      </c>
      <c r="N460" s="50"/>
    </row>
    <row r="461" spans="1:15" ht="18.75" hidden="1" x14ac:dyDescent="0.25">
      <c r="A461" s="13" t="str">
        <f t="shared" si="690"/>
        <v>b</v>
      </c>
      <c r="B461" s="5" t="s">
        <v>2</v>
      </c>
      <c r="C461" s="6" t="s">
        <v>4</v>
      </c>
      <c r="D461" s="24">
        <f t="shared" ref="D461:E461" si="702">D473+D485+D749+D917</f>
        <v>0</v>
      </c>
      <c r="E461" s="24">
        <f t="shared" si="702"/>
        <v>0</v>
      </c>
      <c r="F461" s="24">
        <f t="shared" ref="F461" si="703">F473+F485+F749+F917</f>
        <v>0</v>
      </c>
      <c r="G461" s="24">
        <f t="shared" ref="G461:L461" si="704">G473+G485+G749+G917</f>
        <v>0</v>
      </c>
      <c r="H461" s="24">
        <f t="shared" si="704"/>
        <v>0</v>
      </c>
      <c r="I461" s="24">
        <f t="shared" ref="I461" si="705">I473+I485+I749+I917</f>
        <v>0</v>
      </c>
      <c r="J461" s="24">
        <f t="shared" si="704"/>
        <v>0</v>
      </c>
      <c r="K461" s="24">
        <f t="shared" si="704"/>
        <v>0</v>
      </c>
      <c r="L461" s="43">
        <f t="shared" si="704"/>
        <v>0</v>
      </c>
      <c r="M461" s="46" t="e">
        <f t="shared" si="689"/>
        <v>#DIV/0!</v>
      </c>
      <c r="N461" s="17"/>
    </row>
    <row r="462" spans="1:15" ht="18.75" x14ac:dyDescent="0.25">
      <c r="A462" s="13" t="str">
        <f t="shared" si="690"/>
        <v>a</v>
      </c>
      <c r="B462" s="5" t="s">
        <v>2</v>
      </c>
      <c r="C462" s="6" t="s">
        <v>5</v>
      </c>
      <c r="D462" s="24">
        <f t="shared" ref="D462:E462" si="706">D474+D486+D750+D918</f>
        <v>150770</v>
      </c>
      <c r="E462" s="24">
        <f t="shared" si="706"/>
        <v>104218.33</v>
      </c>
      <c r="F462" s="24">
        <f t="shared" ref="F462" si="707">F474+F486+F750+F918</f>
        <v>346305.8</v>
      </c>
      <c r="G462" s="24">
        <f t="shared" ref="G462:L462" si="708">G474+G486+G750+G918</f>
        <v>84957000</v>
      </c>
      <c r="H462" s="24">
        <f t="shared" si="708"/>
        <v>84787415</v>
      </c>
      <c r="I462" s="24">
        <f t="shared" ref="I462" si="709">I474+I486+I750+I918</f>
        <v>45673660</v>
      </c>
      <c r="J462" s="24">
        <f t="shared" si="708"/>
        <v>35409239</v>
      </c>
      <c r="K462" s="24">
        <f t="shared" si="708"/>
        <v>81082899</v>
      </c>
      <c r="L462" s="43">
        <f t="shared" si="708"/>
        <v>3704516</v>
      </c>
      <c r="M462" s="46">
        <f t="shared" si="689"/>
        <v>0.9563081855957043</v>
      </c>
      <c r="N462" s="50"/>
    </row>
    <row r="463" spans="1:15" ht="18.75" hidden="1" x14ac:dyDescent="0.25">
      <c r="A463" s="13" t="str">
        <f t="shared" si="690"/>
        <v>b</v>
      </c>
      <c r="B463" s="5" t="s">
        <v>2</v>
      </c>
      <c r="C463" s="6" t="s">
        <v>6</v>
      </c>
      <c r="D463" s="24">
        <f t="shared" ref="D463:E463" si="710">D475+D487+D751+D919</f>
        <v>0</v>
      </c>
      <c r="E463" s="24">
        <f t="shared" si="710"/>
        <v>0</v>
      </c>
      <c r="F463" s="24">
        <f t="shared" ref="F463" si="711">F475+F487+F751+F919</f>
        <v>0</v>
      </c>
      <c r="G463" s="24">
        <f t="shared" ref="G463:J463" si="712">G475+G487+G751+G919</f>
        <v>0</v>
      </c>
      <c r="H463" s="24">
        <f t="shared" si="712"/>
        <v>0</v>
      </c>
      <c r="I463" s="24">
        <f t="shared" ref="I463" si="713">I475+I487+I751+I919</f>
        <v>0</v>
      </c>
      <c r="J463" s="24">
        <f t="shared" si="712"/>
        <v>0</v>
      </c>
      <c r="K463" s="24">
        <f t="shared" ref="K463:L463" si="714">K475+K487+K751+K919</f>
        <v>0</v>
      </c>
      <c r="L463" s="43">
        <f t="shared" si="714"/>
        <v>0</v>
      </c>
      <c r="M463" s="46" t="e">
        <f t="shared" si="689"/>
        <v>#DIV/0!</v>
      </c>
      <c r="N463" s="17"/>
    </row>
    <row r="464" spans="1:15" ht="18.75" hidden="1" x14ac:dyDescent="0.25">
      <c r="A464" s="13" t="str">
        <f t="shared" si="690"/>
        <v>b</v>
      </c>
      <c r="B464" s="5" t="s">
        <v>2</v>
      </c>
      <c r="C464" s="7" t="s">
        <v>7</v>
      </c>
      <c r="D464" s="24">
        <f t="shared" ref="D464:E464" si="715">D476+D488+D752+D920</f>
        <v>0</v>
      </c>
      <c r="E464" s="24">
        <f t="shared" si="715"/>
        <v>0</v>
      </c>
      <c r="F464" s="24">
        <f t="shared" ref="F464" si="716">F476+F488+F752+F920</f>
        <v>0</v>
      </c>
      <c r="G464" s="24">
        <f t="shared" ref="G464:L464" si="717">G476+G488+G752+G920</f>
        <v>0</v>
      </c>
      <c r="H464" s="24">
        <f t="shared" si="717"/>
        <v>0</v>
      </c>
      <c r="I464" s="24">
        <f t="shared" ref="I464" si="718">I476+I488+I752+I920</f>
        <v>0</v>
      </c>
      <c r="J464" s="24">
        <f t="shared" si="717"/>
        <v>0</v>
      </c>
      <c r="K464" s="24">
        <f t="shared" si="717"/>
        <v>0</v>
      </c>
      <c r="L464" s="43">
        <f t="shared" si="717"/>
        <v>0</v>
      </c>
      <c r="M464" s="46" t="e">
        <f t="shared" si="689"/>
        <v>#DIV/0!</v>
      </c>
      <c r="N464" s="17"/>
    </row>
    <row r="465" spans="1:15" ht="18.75" hidden="1" x14ac:dyDescent="0.25">
      <c r="A465" s="13" t="str">
        <f t="shared" si="690"/>
        <v>b</v>
      </c>
      <c r="B465" s="5" t="s">
        <v>2</v>
      </c>
      <c r="C465" s="7" t="s">
        <v>8</v>
      </c>
      <c r="D465" s="24">
        <f t="shared" ref="D465:E465" si="719">D477+D489+D753+D921</f>
        <v>0</v>
      </c>
      <c r="E465" s="24">
        <f t="shared" si="719"/>
        <v>0</v>
      </c>
      <c r="F465" s="24">
        <f t="shared" ref="F465" si="720">F477+F489+F753+F921</f>
        <v>0</v>
      </c>
      <c r="G465" s="24">
        <f t="shared" ref="G465:L465" si="721">G477+G489+G753+G921</f>
        <v>0</v>
      </c>
      <c r="H465" s="24">
        <f t="shared" si="721"/>
        <v>0</v>
      </c>
      <c r="I465" s="24">
        <f t="shared" ref="I465" si="722">I477+I489+I753+I921</f>
        <v>0</v>
      </c>
      <c r="J465" s="24">
        <f t="shared" si="721"/>
        <v>0</v>
      </c>
      <c r="K465" s="24">
        <f t="shared" si="721"/>
        <v>0</v>
      </c>
      <c r="L465" s="43">
        <f t="shared" si="721"/>
        <v>0</v>
      </c>
      <c r="M465" s="46" t="e">
        <f t="shared" si="689"/>
        <v>#DIV/0!</v>
      </c>
      <c r="N465" s="17"/>
    </row>
    <row r="466" spans="1:15" ht="18.75" x14ac:dyDescent="0.25">
      <c r="A466" s="13" t="str">
        <f t="shared" si="690"/>
        <v>a</v>
      </c>
      <c r="B466" s="5" t="s">
        <v>2</v>
      </c>
      <c r="C466" s="7" t="s">
        <v>9</v>
      </c>
      <c r="D466" s="24">
        <f t="shared" ref="D466:E466" si="723">D478+D490+D754+D922</f>
        <v>1154150</v>
      </c>
      <c r="E466" s="24">
        <f t="shared" si="723"/>
        <v>80223.31</v>
      </c>
      <c r="F466" s="24">
        <f t="shared" ref="F466" si="724">F478+F490+F754+F922</f>
        <v>118757.19</v>
      </c>
      <c r="G466" s="24">
        <f t="shared" ref="G466:L466" si="725">G478+G490+G754+G922</f>
        <v>958598000</v>
      </c>
      <c r="H466" s="24">
        <f t="shared" si="725"/>
        <v>957455985</v>
      </c>
      <c r="I466" s="24">
        <f t="shared" ref="I466" si="726">I478+I490+I754+I922</f>
        <v>736665784</v>
      </c>
      <c r="J466" s="24">
        <f t="shared" si="725"/>
        <v>213088427</v>
      </c>
      <c r="K466" s="24">
        <f t="shared" si="725"/>
        <v>949754211</v>
      </c>
      <c r="L466" s="43">
        <f t="shared" si="725"/>
        <v>7701774</v>
      </c>
      <c r="M466" s="46">
        <f t="shared" si="689"/>
        <v>0.99195600202969125</v>
      </c>
      <c r="N466" s="50"/>
    </row>
    <row r="467" spans="1:15" ht="18.75" x14ac:dyDescent="0.25">
      <c r="A467" s="13" t="str">
        <f t="shared" si="690"/>
        <v>a</v>
      </c>
      <c r="B467" s="5" t="s">
        <v>2</v>
      </c>
      <c r="C467" s="7" t="s">
        <v>10</v>
      </c>
      <c r="D467" s="24">
        <f t="shared" ref="D467:E467" si="727">D479+D491+D755+D923</f>
        <v>0</v>
      </c>
      <c r="E467" s="24">
        <f t="shared" si="727"/>
        <v>0</v>
      </c>
      <c r="F467" s="24">
        <f t="shared" ref="F467" si="728">F479+F491+F755+F923</f>
        <v>0</v>
      </c>
      <c r="G467" s="24">
        <f t="shared" ref="G467:L467" si="729">G479+G491+G755+G923</f>
        <v>777000</v>
      </c>
      <c r="H467" s="24">
        <f t="shared" si="729"/>
        <v>1207510</v>
      </c>
      <c r="I467" s="24">
        <f t="shared" ref="I467" si="730">I479+I491+I755+I923</f>
        <v>595583</v>
      </c>
      <c r="J467" s="24">
        <f t="shared" si="729"/>
        <v>485417</v>
      </c>
      <c r="K467" s="24">
        <f t="shared" si="729"/>
        <v>1081000</v>
      </c>
      <c r="L467" s="43">
        <f t="shared" si="729"/>
        <v>126510</v>
      </c>
      <c r="M467" s="46">
        <f t="shared" si="689"/>
        <v>0.89523068131940942</v>
      </c>
      <c r="N467" s="51"/>
    </row>
    <row r="468" spans="1:15" ht="18.75" x14ac:dyDescent="0.25">
      <c r="A468" s="13" t="str">
        <f t="shared" si="690"/>
        <v>a</v>
      </c>
      <c r="B468" s="3" t="s">
        <v>2</v>
      </c>
      <c r="C468" s="4" t="s">
        <v>11</v>
      </c>
      <c r="D468" s="23">
        <f t="shared" ref="D468:E468" si="731">D480+D492+D756+D924</f>
        <v>0</v>
      </c>
      <c r="E468" s="23">
        <f t="shared" si="731"/>
        <v>0</v>
      </c>
      <c r="F468" s="23">
        <f t="shared" ref="F468" si="732">F480+F492+F756+F924</f>
        <v>23896</v>
      </c>
      <c r="G468" s="23">
        <f t="shared" ref="G468:L468" si="733">G480+G492+G756+G924</f>
        <v>233000</v>
      </c>
      <c r="H468" s="23">
        <f t="shared" si="733"/>
        <v>311300</v>
      </c>
      <c r="I468" s="24">
        <f t="shared" ref="I468" si="734">I480+I492+I756+I924</f>
        <v>112981</v>
      </c>
      <c r="J468" s="23">
        <f t="shared" si="733"/>
        <v>2938619</v>
      </c>
      <c r="K468" s="23">
        <f t="shared" si="733"/>
        <v>3051600</v>
      </c>
      <c r="L468" s="44">
        <f t="shared" si="733"/>
        <v>-2740300</v>
      </c>
      <c r="M468" s="45">
        <f t="shared" si="689"/>
        <v>9.8027626084163195</v>
      </c>
      <c r="N468" s="50"/>
    </row>
    <row r="469" spans="1:15" ht="18.75" hidden="1" x14ac:dyDescent="0.25">
      <c r="A469" s="13" t="str">
        <f t="shared" si="690"/>
        <v>b</v>
      </c>
      <c r="B469" s="3" t="s">
        <v>2</v>
      </c>
      <c r="C469" s="4" t="s">
        <v>12</v>
      </c>
      <c r="D469" s="23">
        <f t="shared" ref="D469:E469" si="735">D481+D493+D757+D925</f>
        <v>0</v>
      </c>
      <c r="E469" s="23">
        <f t="shared" si="735"/>
        <v>0</v>
      </c>
      <c r="F469" s="23">
        <f t="shared" ref="F469" si="736">F481+F493+F757+F925</f>
        <v>0</v>
      </c>
      <c r="G469" s="23">
        <f t="shared" ref="G469:L469" si="737">G481+G493+G757+G925</f>
        <v>0</v>
      </c>
      <c r="H469" s="23">
        <f t="shared" si="737"/>
        <v>0</v>
      </c>
      <c r="I469" s="24">
        <f t="shared" ref="I469" si="738">I481+I493+I757+I925</f>
        <v>0</v>
      </c>
      <c r="J469" s="23">
        <f t="shared" si="737"/>
        <v>0</v>
      </c>
      <c r="K469" s="23">
        <f t="shared" si="737"/>
        <v>0</v>
      </c>
      <c r="L469" s="44">
        <f t="shared" si="737"/>
        <v>0</v>
      </c>
      <c r="M469" s="45" t="e">
        <f t="shared" si="689"/>
        <v>#DIV/0!</v>
      </c>
      <c r="N469" s="16"/>
    </row>
    <row r="470" spans="1:15" ht="18.75" hidden="1" x14ac:dyDescent="0.25">
      <c r="A470" s="13" t="str">
        <f t="shared" si="690"/>
        <v>b</v>
      </c>
      <c r="B470" s="3" t="s">
        <v>2</v>
      </c>
      <c r="C470" s="4" t="s">
        <v>13</v>
      </c>
      <c r="D470" s="23">
        <f t="shared" ref="D470:E470" si="739">D482+D494+D758+D926</f>
        <v>0</v>
      </c>
      <c r="E470" s="23">
        <f t="shared" si="739"/>
        <v>0</v>
      </c>
      <c r="F470" s="23">
        <f t="shared" ref="F470" si="740">F482+F494+F758+F926</f>
        <v>0</v>
      </c>
      <c r="G470" s="23">
        <f t="shared" ref="G470:L470" si="741">G482+G494+G758+G926</f>
        <v>0</v>
      </c>
      <c r="H470" s="23">
        <f t="shared" si="741"/>
        <v>0</v>
      </c>
      <c r="I470" s="24">
        <f t="shared" ref="I470" si="742">I482+I494+I758+I926</f>
        <v>0</v>
      </c>
      <c r="J470" s="23">
        <f t="shared" si="741"/>
        <v>0</v>
      </c>
      <c r="K470" s="23">
        <f t="shared" si="741"/>
        <v>0</v>
      </c>
      <c r="L470" s="44">
        <f t="shared" si="741"/>
        <v>0</v>
      </c>
      <c r="M470" s="45" t="e">
        <f t="shared" si="689"/>
        <v>#DIV/0!</v>
      </c>
      <c r="N470" s="16"/>
    </row>
    <row r="471" spans="1:15" ht="36" x14ac:dyDescent="0.25">
      <c r="A471" s="13" t="str">
        <f t="shared" si="690"/>
        <v>a</v>
      </c>
      <c r="B471" s="18" t="s">
        <v>140</v>
      </c>
      <c r="C471" s="19" t="s">
        <v>46</v>
      </c>
      <c r="D471" s="24">
        <f t="shared" ref="D471" si="743">D472+D480+D481+D482</f>
        <v>0</v>
      </c>
      <c r="E471" s="24"/>
      <c r="F471" s="24"/>
      <c r="G471" s="25">
        <f t="shared" ref="G471:H471" si="744">G472+G480+G481+G482</f>
        <v>754000000</v>
      </c>
      <c r="H471" s="25">
        <f t="shared" si="744"/>
        <v>754000000</v>
      </c>
      <c r="I471" s="24">
        <f t="shared" ref="I471" si="745">I472+I480+I481+I482</f>
        <v>594858673</v>
      </c>
      <c r="J471" s="24">
        <f t="shared" ref="J471" si="746">J472+J480+J481+J482</f>
        <v>159120804</v>
      </c>
      <c r="K471" s="24">
        <f t="shared" ref="K471" si="747">K472+K480+K481+K482</f>
        <v>753979477</v>
      </c>
      <c r="L471" s="43">
        <f t="shared" ref="L471" si="748">L472+L480+L481+L482</f>
        <v>20523</v>
      </c>
      <c r="M471" s="46">
        <f t="shared" si="689"/>
        <v>0.99997278116710875</v>
      </c>
      <c r="N471" s="50"/>
      <c r="O471" s="12" t="s">
        <v>90</v>
      </c>
    </row>
    <row r="472" spans="1:15" ht="18.75" x14ac:dyDescent="0.25">
      <c r="A472" s="13" t="str">
        <f t="shared" si="690"/>
        <v>a</v>
      </c>
      <c r="B472" s="3" t="s">
        <v>2</v>
      </c>
      <c r="C472" s="4" t="s">
        <v>3</v>
      </c>
      <c r="D472" s="23">
        <f t="shared" ref="D472" si="749">D473+D474+D475+D476+D477+D478+D479</f>
        <v>0</v>
      </c>
      <c r="E472" s="23"/>
      <c r="F472" s="23"/>
      <c r="G472" s="23">
        <f t="shared" ref="G472:H472" si="750">G473+G474+G475+G476+G477+G478+G479</f>
        <v>754000000</v>
      </c>
      <c r="H472" s="23">
        <f t="shared" si="750"/>
        <v>754000000</v>
      </c>
      <c r="I472" s="24">
        <f t="shared" ref="I472" si="751">I473+I474+I475+I476+I477+I478+I479</f>
        <v>594858673</v>
      </c>
      <c r="J472" s="23">
        <f t="shared" ref="J472:L472" si="752">J473+J474+J475+J476+J477+J478+J479</f>
        <v>159120804</v>
      </c>
      <c r="K472" s="23">
        <f t="shared" si="752"/>
        <v>753979477</v>
      </c>
      <c r="L472" s="44">
        <f t="shared" si="752"/>
        <v>20523</v>
      </c>
      <c r="M472" s="45">
        <f t="shared" si="689"/>
        <v>0.99997278116710875</v>
      </c>
      <c r="N472" s="50"/>
      <c r="O472" s="12" t="s">
        <v>90</v>
      </c>
    </row>
    <row r="473" spans="1:15" ht="18.75" hidden="1" x14ac:dyDescent="0.25">
      <c r="A473" s="13" t="str">
        <f t="shared" si="690"/>
        <v>b</v>
      </c>
      <c r="B473" s="5" t="s">
        <v>2</v>
      </c>
      <c r="C473" s="6" t="s">
        <v>4</v>
      </c>
      <c r="D473" s="24"/>
      <c r="E473" s="24"/>
      <c r="F473" s="24"/>
      <c r="G473" s="26">
        <v>0</v>
      </c>
      <c r="H473" s="26">
        <v>0</v>
      </c>
      <c r="I473" s="24"/>
      <c r="J473" s="24"/>
      <c r="K473" s="24">
        <f t="shared" ref="K473:K482" si="753">I473+J473</f>
        <v>0</v>
      </c>
      <c r="L473" s="43">
        <f t="shared" ref="L473:L482" si="754">H473-K473</f>
        <v>0</v>
      </c>
      <c r="M473" s="46" t="e">
        <f t="shared" si="689"/>
        <v>#DIV/0!</v>
      </c>
      <c r="N473" s="17"/>
      <c r="O473" s="12" t="s">
        <v>90</v>
      </c>
    </row>
    <row r="474" spans="1:15" ht="18.75" x14ac:dyDescent="0.25">
      <c r="A474" s="13" t="str">
        <f t="shared" si="690"/>
        <v>a</v>
      </c>
      <c r="B474" s="5" t="s">
        <v>2</v>
      </c>
      <c r="C474" s="6" t="s">
        <v>5</v>
      </c>
      <c r="D474" s="24"/>
      <c r="E474" s="24"/>
      <c r="F474" s="24"/>
      <c r="G474" s="26">
        <v>4000000</v>
      </c>
      <c r="H474" s="26">
        <v>3940000</v>
      </c>
      <c r="I474" s="24">
        <v>2707110</v>
      </c>
      <c r="J474" s="24">
        <v>1232890</v>
      </c>
      <c r="K474" s="24">
        <f t="shared" si="753"/>
        <v>3940000</v>
      </c>
      <c r="L474" s="43">
        <f t="shared" si="754"/>
        <v>0</v>
      </c>
      <c r="M474" s="46">
        <f t="shared" si="689"/>
        <v>1</v>
      </c>
      <c r="N474" s="50"/>
      <c r="O474" s="12" t="s">
        <v>90</v>
      </c>
    </row>
    <row r="475" spans="1:15" ht="18.75" hidden="1" x14ac:dyDescent="0.25">
      <c r="A475" s="13" t="str">
        <f t="shared" si="690"/>
        <v>b</v>
      </c>
      <c r="B475" s="5" t="s">
        <v>2</v>
      </c>
      <c r="C475" s="6" t="s">
        <v>6</v>
      </c>
      <c r="D475" s="24"/>
      <c r="E475" s="24"/>
      <c r="F475" s="24"/>
      <c r="G475" s="26">
        <v>0</v>
      </c>
      <c r="H475" s="26">
        <v>0</v>
      </c>
      <c r="I475" s="24"/>
      <c r="J475" s="24"/>
      <c r="K475" s="24">
        <f t="shared" si="753"/>
        <v>0</v>
      </c>
      <c r="L475" s="43">
        <f t="shared" si="754"/>
        <v>0</v>
      </c>
      <c r="M475" s="46" t="e">
        <f t="shared" si="689"/>
        <v>#DIV/0!</v>
      </c>
      <c r="N475" s="17"/>
      <c r="O475" s="12" t="s">
        <v>90</v>
      </c>
    </row>
    <row r="476" spans="1:15" ht="18.75" hidden="1" x14ac:dyDescent="0.25">
      <c r="A476" s="13" t="str">
        <f t="shared" si="690"/>
        <v>b</v>
      </c>
      <c r="B476" s="5" t="s">
        <v>2</v>
      </c>
      <c r="C476" s="7" t="s">
        <v>7</v>
      </c>
      <c r="D476" s="24"/>
      <c r="E476" s="24"/>
      <c r="F476" s="24"/>
      <c r="G476" s="26">
        <v>0</v>
      </c>
      <c r="H476" s="26">
        <v>0</v>
      </c>
      <c r="I476" s="24"/>
      <c r="J476" s="24"/>
      <c r="K476" s="24">
        <f t="shared" si="753"/>
        <v>0</v>
      </c>
      <c r="L476" s="43">
        <f t="shared" si="754"/>
        <v>0</v>
      </c>
      <c r="M476" s="46" t="e">
        <f t="shared" si="689"/>
        <v>#DIV/0!</v>
      </c>
      <c r="N476" s="17"/>
      <c r="O476" s="12" t="s">
        <v>90</v>
      </c>
    </row>
    <row r="477" spans="1:15" ht="18.75" hidden="1" x14ac:dyDescent="0.25">
      <c r="A477" s="13" t="str">
        <f t="shared" si="690"/>
        <v>b</v>
      </c>
      <c r="B477" s="5" t="s">
        <v>2</v>
      </c>
      <c r="C477" s="7" t="s">
        <v>8</v>
      </c>
      <c r="D477" s="24"/>
      <c r="E477" s="24"/>
      <c r="F477" s="24"/>
      <c r="G477" s="26">
        <v>0</v>
      </c>
      <c r="H477" s="26">
        <v>0</v>
      </c>
      <c r="I477" s="24"/>
      <c r="J477" s="24"/>
      <c r="K477" s="24">
        <f t="shared" si="753"/>
        <v>0</v>
      </c>
      <c r="L477" s="43">
        <f t="shared" si="754"/>
        <v>0</v>
      </c>
      <c r="M477" s="46" t="e">
        <f t="shared" si="689"/>
        <v>#DIV/0!</v>
      </c>
      <c r="N477" s="17"/>
      <c r="O477" s="12" t="s">
        <v>90</v>
      </c>
    </row>
    <row r="478" spans="1:15" ht="18.75" x14ac:dyDescent="0.25">
      <c r="A478" s="13" t="str">
        <f t="shared" si="690"/>
        <v>a</v>
      </c>
      <c r="B478" s="5" t="s">
        <v>2</v>
      </c>
      <c r="C478" s="7" t="s">
        <v>9</v>
      </c>
      <c r="D478" s="24"/>
      <c r="E478" s="24"/>
      <c r="F478" s="24"/>
      <c r="G478" s="26">
        <v>750000000</v>
      </c>
      <c r="H478" s="26">
        <v>750000000</v>
      </c>
      <c r="I478" s="24">
        <v>592112086</v>
      </c>
      <c r="J478" s="24">
        <v>157887914</v>
      </c>
      <c r="K478" s="24">
        <f t="shared" si="753"/>
        <v>750000000</v>
      </c>
      <c r="L478" s="43">
        <f t="shared" si="754"/>
        <v>0</v>
      </c>
      <c r="M478" s="46">
        <f t="shared" si="689"/>
        <v>1</v>
      </c>
      <c r="N478" s="50"/>
      <c r="O478" s="12" t="s">
        <v>90</v>
      </c>
    </row>
    <row r="479" spans="1:15" ht="18.75" x14ac:dyDescent="0.25">
      <c r="A479" s="13" t="str">
        <f t="shared" si="690"/>
        <v>a</v>
      </c>
      <c r="B479" s="5" t="s">
        <v>2</v>
      </c>
      <c r="C479" s="7" t="s">
        <v>10</v>
      </c>
      <c r="D479" s="24"/>
      <c r="E479" s="24"/>
      <c r="F479" s="24"/>
      <c r="G479" s="26">
        <v>0</v>
      </c>
      <c r="H479" s="26">
        <v>60000</v>
      </c>
      <c r="I479" s="24">
        <v>39477</v>
      </c>
      <c r="J479" s="24"/>
      <c r="K479" s="24">
        <f t="shared" si="753"/>
        <v>39477</v>
      </c>
      <c r="L479" s="43">
        <f t="shared" si="754"/>
        <v>20523</v>
      </c>
      <c r="M479" s="46">
        <f t="shared" si="689"/>
        <v>0.65795000000000003</v>
      </c>
      <c r="N479" s="51"/>
      <c r="O479" s="12" t="s">
        <v>90</v>
      </c>
    </row>
    <row r="480" spans="1:15" ht="18.75" hidden="1" x14ac:dyDescent="0.25">
      <c r="A480" s="13" t="str">
        <f t="shared" si="690"/>
        <v>b</v>
      </c>
      <c r="B480" s="5" t="s">
        <v>2</v>
      </c>
      <c r="C480" s="4" t="s">
        <v>11</v>
      </c>
      <c r="D480" s="23"/>
      <c r="E480" s="23"/>
      <c r="F480" s="23"/>
      <c r="G480" s="23">
        <v>0</v>
      </c>
      <c r="H480" s="23">
        <v>0</v>
      </c>
      <c r="I480" s="24"/>
      <c r="J480" s="23"/>
      <c r="K480" s="23">
        <f t="shared" si="753"/>
        <v>0</v>
      </c>
      <c r="L480" s="44">
        <f t="shared" si="754"/>
        <v>0</v>
      </c>
      <c r="M480" s="45" t="e">
        <f t="shared" si="689"/>
        <v>#DIV/0!</v>
      </c>
      <c r="N480" s="16"/>
      <c r="O480" s="12" t="s">
        <v>90</v>
      </c>
    </row>
    <row r="481" spans="1:15" ht="18.75" hidden="1" x14ac:dyDescent="0.25">
      <c r="A481" s="13" t="str">
        <f t="shared" si="690"/>
        <v>b</v>
      </c>
      <c r="B481" s="5" t="s">
        <v>2</v>
      </c>
      <c r="C481" s="4" t="s">
        <v>12</v>
      </c>
      <c r="D481" s="23"/>
      <c r="E481" s="23"/>
      <c r="F481" s="23"/>
      <c r="G481" s="23">
        <v>0</v>
      </c>
      <c r="H481" s="23">
        <v>0</v>
      </c>
      <c r="I481" s="24"/>
      <c r="J481" s="23"/>
      <c r="K481" s="23">
        <f t="shared" si="753"/>
        <v>0</v>
      </c>
      <c r="L481" s="44">
        <f t="shared" si="754"/>
        <v>0</v>
      </c>
      <c r="M481" s="45" t="e">
        <f t="shared" si="689"/>
        <v>#DIV/0!</v>
      </c>
      <c r="N481" s="16"/>
      <c r="O481" s="12" t="s">
        <v>90</v>
      </c>
    </row>
    <row r="482" spans="1:15" ht="18.75" hidden="1" x14ac:dyDescent="0.25">
      <c r="A482" s="13" t="str">
        <f t="shared" si="690"/>
        <v>b</v>
      </c>
      <c r="B482" s="5" t="s">
        <v>2</v>
      </c>
      <c r="C482" s="4" t="s">
        <v>13</v>
      </c>
      <c r="D482" s="23"/>
      <c r="E482" s="23"/>
      <c r="F482" s="23"/>
      <c r="G482" s="23">
        <v>0</v>
      </c>
      <c r="H482" s="23">
        <v>0</v>
      </c>
      <c r="I482" s="24"/>
      <c r="J482" s="23"/>
      <c r="K482" s="23">
        <f t="shared" si="753"/>
        <v>0</v>
      </c>
      <c r="L482" s="44">
        <f t="shared" si="754"/>
        <v>0</v>
      </c>
      <c r="M482" s="45" t="e">
        <f t="shared" si="689"/>
        <v>#DIV/0!</v>
      </c>
      <c r="N482" s="16"/>
      <c r="O482" s="12" t="s">
        <v>90</v>
      </c>
    </row>
    <row r="483" spans="1:15" ht="30.75" customHeight="1" x14ac:dyDescent="0.25">
      <c r="A483" s="13" t="str">
        <f t="shared" si="690"/>
        <v>a</v>
      </c>
      <c r="B483" s="18" t="s">
        <v>141</v>
      </c>
      <c r="C483" s="19" t="s">
        <v>47</v>
      </c>
      <c r="D483" s="24">
        <f t="shared" ref="D483" si="755">D484+D492+D493+D494</f>
        <v>254320</v>
      </c>
      <c r="E483" s="24">
        <f t="shared" ref="E483:F483" si="756">E484+E492+E493+E494</f>
        <v>92649</v>
      </c>
      <c r="F483" s="24">
        <f t="shared" si="756"/>
        <v>394105</v>
      </c>
      <c r="G483" s="24">
        <f t="shared" ref="G483:J483" si="757">G484+G492+G493+G494</f>
        <v>89400000</v>
      </c>
      <c r="H483" s="24">
        <f t="shared" si="757"/>
        <v>88945870</v>
      </c>
      <c r="I483" s="24">
        <f t="shared" ref="I483" si="758">I484+I492+I493+I494</f>
        <v>46599905</v>
      </c>
      <c r="J483" s="24">
        <f t="shared" si="757"/>
        <v>36246255</v>
      </c>
      <c r="K483" s="24">
        <f t="shared" ref="K483" si="759">K484+K492+K493+K494</f>
        <v>82846160</v>
      </c>
      <c r="L483" s="43">
        <f t="shared" ref="L483" si="760">L484+L492+L493+L494</f>
        <v>6099710</v>
      </c>
      <c r="M483" s="46">
        <f t="shared" si="689"/>
        <v>0.93142222342645031</v>
      </c>
      <c r="N483" s="50"/>
    </row>
    <row r="484" spans="1:15" ht="18.75" x14ac:dyDescent="0.25">
      <c r="A484" s="13" t="str">
        <f t="shared" si="690"/>
        <v>a</v>
      </c>
      <c r="B484" s="3" t="s">
        <v>2</v>
      </c>
      <c r="C484" s="4" t="s">
        <v>3</v>
      </c>
      <c r="D484" s="23">
        <f t="shared" ref="D484:E484" si="761">D485+D486+D487+D488+D489+D490+D491</f>
        <v>254320</v>
      </c>
      <c r="E484" s="23">
        <f t="shared" si="761"/>
        <v>92649</v>
      </c>
      <c r="F484" s="23">
        <f t="shared" ref="F484" si="762">F485+F486+F487+F488+F489+F490+F491</f>
        <v>394105</v>
      </c>
      <c r="G484" s="23">
        <f t="shared" ref="G484:J484" si="763">G485+G486+G487+G488+G489+G490+G491</f>
        <v>89300000</v>
      </c>
      <c r="H484" s="23">
        <f t="shared" si="763"/>
        <v>88791170</v>
      </c>
      <c r="I484" s="24">
        <f t="shared" ref="I484" si="764">I485+I486+I487+I488+I489+I490+I491</f>
        <v>46545294</v>
      </c>
      <c r="J484" s="23">
        <f t="shared" si="763"/>
        <v>33405866</v>
      </c>
      <c r="K484" s="23">
        <f t="shared" ref="K484:L484" si="765">K485+K486+K487+K488+K489+K490+K491</f>
        <v>79951160</v>
      </c>
      <c r="L484" s="44">
        <f t="shared" si="765"/>
        <v>8840010</v>
      </c>
      <c r="M484" s="45">
        <f t="shared" si="689"/>
        <v>0.90044043793994377</v>
      </c>
      <c r="N484" s="50"/>
    </row>
    <row r="485" spans="1:15" ht="18.75" hidden="1" x14ac:dyDescent="0.25">
      <c r="A485" s="13" t="str">
        <f t="shared" si="690"/>
        <v>b</v>
      </c>
      <c r="B485" s="5" t="s">
        <v>2</v>
      </c>
      <c r="C485" s="6" t="s">
        <v>4</v>
      </c>
      <c r="D485" s="24">
        <f t="shared" ref="D485:E485" si="766">D497+D509+D521+D533+D545+D557+D605+D653+D689+D701+D713</f>
        <v>0</v>
      </c>
      <c r="E485" s="24">
        <f t="shared" si="766"/>
        <v>0</v>
      </c>
      <c r="F485" s="24">
        <f t="shared" ref="F485" si="767">F497+F509+F521+F533+F545+F557+F605+F653+F689+F701+F713</f>
        <v>0</v>
      </c>
      <c r="G485" s="24">
        <f t="shared" ref="G485:K485" si="768">G497+G509+G521+G533+G545+G557+G605+G653+G689+G701+G713</f>
        <v>0</v>
      </c>
      <c r="H485" s="24">
        <f t="shared" si="768"/>
        <v>0</v>
      </c>
      <c r="I485" s="24">
        <f t="shared" ref="I485" si="769">I497+I509+I521+I533+I545+I557+I605+I653+I689+I701+I713</f>
        <v>0</v>
      </c>
      <c r="J485" s="24">
        <f t="shared" si="768"/>
        <v>0</v>
      </c>
      <c r="K485" s="24">
        <f t="shared" si="768"/>
        <v>0</v>
      </c>
      <c r="L485" s="43">
        <f t="shared" ref="K485:L494" si="770">L497+L509+L521+L533+L545+L557+L605+L653+L689+L701+L713</f>
        <v>0</v>
      </c>
      <c r="M485" s="46" t="e">
        <f t="shared" si="689"/>
        <v>#DIV/0!</v>
      </c>
      <c r="N485" s="17"/>
    </row>
    <row r="486" spans="1:15" ht="18.75" x14ac:dyDescent="0.25">
      <c r="A486" s="13" t="str">
        <f t="shared" si="690"/>
        <v>a</v>
      </c>
      <c r="B486" s="5" t="s">
        <v>2</v>
      </c>
      <c r="C486" s="6" t="s">
        <v>5</v>
      </c>
      <c r="D486" s="24">
        <f t="shared" ref="D486:E486" si="771">D498+D510+D522+D534+D546+D558+D606+D654+D690+D702+D714</f>
        <v>53906</v>
      </c>
      <c r="E486" s="24">
        <f t="shared" si="771"/>
        <v>92649</v>
      </c>
      <c r="F486" s="24">
        <f t="shared" ref="F486" si="772">F498+F510+F522+F534+F546+F558+F606+F654+F690+F702+F714</f>
        <v>343436</v>
      </c>
      <c r="G486" s="24">
        <f t="shared" ref="G486:K486" si="773">G498+G510+G522+G534+G546+G558+G606+G654+G690+G702+G714</f>
        <v>41549000</v>
      </c>
      <c r="H486" s="24">
        <f t="shared" si="773"/>
        <v>41044170</v>
      </c>
      <c r="I486" s="24">
        <f t="shared" ref="I486" si="774">I498+I510+I522+I534+I546+I558+I606+I654+I690+I702+I714</f>
        <v>17818496</v>
      </c>
      <c r="J486" s="24">
        <f t="shared" si="773"/>
        <v>19648544</v>
      </c>
      <c r="K486" s="24">
        <f t="shared" si="773"/>
        <v>37467040</v>
      </c>
      <c r="L486" s="43">
        <f t="shared" si="770"/>
        <v>3577130</v>
      </c>
      <c r="M486" s="46">
        <f t="shared" si="689"/>
        <v>0.91284681843974436</v>
      </c>
      <c r="N486" s="50"/>
    </row>
    <row r="487" spans="1:15" ht="18.75" hidden="1" x14ac:dyDescent="0.25">
      <c r="A487" s="13" t="str">
        <f t="shared" si="690"/>
        <v>b</v>
      </c>
      <c r="B487" s="5" t="s">
        <v>2</v>
      </c>
      <c r="C487" s="6" t="s">
        <v>6</v>
      </c>
      <c r="D487" s="24">
        <f t="shared" ref="D487:E487" si="775">D499+D511+D523+D535+D547+D559+D607+D655+D691+D703+D715</f>
        <v>0</v>
      </c>
      <c r="E487" s="24">
        <f t="shared" si="775"/>
        <v>0</v>
      </c>
      <c r="F487" s="24">
        <f t="shared" ref="F487" si="776">F499+F511+F523+F535+F547+F559+F607+F655+F691+F703+F715</f>
        <v>0</v>
      </c>
      <c r="G487" s="24">
        <f t="shared" ref="G487:J487" si="777">G499+G511+G523+G535+G547+G559+G607+G655+G691+G703+G715</f>
        <v>0</v>
      </c>
      <c r="H487" s="24">
        <f t="shared" si="777"/>
        <v>0</v>
      </c>
      <c r="I487" s="24">
        <f t="shared" ref="I487" si="778">I499+I511+I523+I535+I547+I559+I607+I655+I691+I703+I715</f>
        <v>0</v>
      </c>
      <c r="J487" s="24">
        <f t="shared" si="777"/>
        <v>0</v>
      </c>
      <c r="K487" s="24">
        <f t="shared" si="770"/>
        <v>0</v>
      </c>
      <c r="L487" s="43">
        <f t="shared" si="770"/>
        <v>0</v>
      </c>
      <c r="M487" s="46" t="e">
        <f t="shared" si="689"/>
        <v>#DIV/0!</v>
      </c>
      <c r="N487" s="17"/>
    </row>
    <row r="488" spans="1:15" ht="18.75" hidden="1" x14ac:dyDescent="0.25">
      <c r="A488" s="13" t="str">
        <f t="shared" si="690"/>
        <v>b</v>
      </c>
      <c r="B488" s="5" t="s">
        <v>2</v>
      </c>
      <c r="C488" s="7" t="s">
        <v>7</v>
      </c>
      <c r="D488" s="24">
        <f t="shared" ref="D488:E488" si="779">D500+D512+D524+D536+D548+D560+D608+D656+D692+D704+D716</f>
        <v>0</v>
      </c>
      <c r="E488" s="24">
        <f t="shared" si="779"/>
        <v>0</v>
      </c>
      <c r="F488" s="24">
        <f t="shared" ref="F488" si="780">F500+F512+F524+F536+F548+F560+F608+F656+F692+F704+F716</f>
        <v>0</v>
      </c>
      <c r="G488" s="24">
        <f t="shared" ref="G488:K488" si="781">G500+G512+G524+G536+G548+G560+G608+G656+G692+G704+G716</f>
        <v>0</v>
      </c>
      <c r="H488" s="24">
        <f t="shared" si="781"/>
        <v>0</v>
      </c>
      <c r="I488" s="24">
        <f t="shared" ref="I488" si="782">I500+I512+I524+I536+I548+I560+I608+I656+I692+I704+I716</f>
        <v>0</v>
      </c>
      <c r="J488" s="24">
        <f t="shared" si="781"/>
        <v>0</v>
      </c>
      <c r="K488" s="24">
        <f t="shared" si="781"/>
        <v>0</v>
      </c>
      <c r="L488" s="43">
        <f t="shared" si="770"/>
        <v>0</v>
      </c>
      <c r="M488" s="46" t="e">
        <f t="shared" si="689"/>
        <v>#DIV/0!</v>
      </c>
      <c r="N488" s="17"/>
    </row>
    <row r="489" spans="1:15" ht="18.75" hidden="1" x14ac:dyDescent="0.25">
      <c r="A489" s="13" t="str">
        <f t="shared" si="690"/>
        <v>b</v>
      </c>
      <c r="B489" s="5" t="s">
        <v>2</v>
      </c>
      <c r="C489" s="7" t="s">
        <v>8</v>
      </c>
      <c r="D489" s="24">
        <f t="shared" ref="D489:E489" si="783">D501+D513+D525+D537+D549+D561+D609+D657+D693+D705+D717</f>
        <v>0</v>
      </c>
      <c r="E489" s="24">
        <f t="shared" si="783"/>
        <v>0</v>
      </c>
      <c r="F489" s="24">
        <f t="shared" ref="F489" si="784">F501+F513+F525+F537+F549+F561+F609+F657+F693+F705+F717</f>
        <v>0</v>
      </c>
      <c r="G489" s="24">
        <f t="shared" ref="G489:K489" si="785">G501+G513+G525+G537+G549+G561+G609+G657+G693+G705+G717</f>
        <v>0</v>
      </c>
      <c r="H489" s="24">
        <f t="shared" si="785"/>
        <v>0</v>
      </c>
      <c r="I489" s="24">
        <f t="shared" ref="I489" si="786">I501+I513+I525+I537+I549+I561+I609+I657+I693+I705+I717</f>
        <v>0</v>
      </c>
      <c r="J489" s="24">
        <f t="shared" si="785"/>
        <v>0</v>
      </c>
      <c r="K489" s="24">
        <f t="shared" si="785"/>
        <v>0</v>
      </c>
      <c r="L489" s="43">
        <f t="shared" si="770"/>
        <v>0</v>
      </c>
      <c r="M489" s="46" t="e">
        <f t="shared" si="689"/>
        <v>#DIV/0!</v>
      </c>
      <c r="N489" s="17"/>
    </row>
    <row r="490" spans="1:15" ht="18.75" x14ac:dyDescent="0.25">
      <c r="A490" s="13" t="str">
        <f t="shared" si="690"/>
        <v>a</v>
      </c>
      <c r="B490" s="5" t="s">
        <v>2</v>
      </c>
      <c r="C490" s="7" t="s">
        <v>9</v>
      </c>
      <c r="D490" s="24">
        <f t="shared" ref="D490:E490" si="787">D502+D514+D526+D538+D550+D562+D610+D658+D694+D706+D718</f>
        <v>200414</v>
      </c>
      <c r="E490" s="24">
        <f t="shared" si="787"/>
        <v>0</v>
      </c>
      <c r="F490" s="24">
        <f t="shared" ref="F490" si="788">F502+F514+F526+F538+F550+F562+F610+F658+F694+F706+F718</f>
        <v>50669</v>
      </c>
      <c r="G490" s="24">
        <f t="shared" ref="G490:K490" si="789">G502+G514+G526+G538+G550+G562+G610+G658+G694+G706+G718</f>
        <v>47751000</v>
      </c>
      <c r="H490" s="24">
        <f t="shared" si="789"/>
        <v>47577000</v>
      </c>
      <c r="I490" s="24">
        <f t="shared" ref="I490" si="790">I502+I514+I526+I538+I550+I562+I610+I658+I694+I706+I718</f>
        <v>28662798</v>
      </c>
      <c r="J490" s="24">
        <f t="shared" si="789"/>
        <v>13651322</v>
      </c>
      <c r="K490" s="24">
        <f t="shared" si="789"/>
        <v>42314120</v>
      </c>
      <c r="L490" s="43">
        <f t="shared" si="770"/>
        <v>5262880</v>
      </c>
      <c r="M490" s="46">
        <f t="shared" si="689"/>
        <v>0.88938184416840071</v>
      </c>
      <c r="N490" s="50"/>
    </row>
    <row r="491" spans="1:15" ht="18.75" x14ac:dyDescent="0.25">
      <c r="A491" s="13" t="str">
        <f t="shared" si="690"/>
        <v>a</v>
      </c>
      <c r="B491" s="5" t="s">
        <v>2</v>
      </c>
      <c r="C491" s="7" t="s">
        <v>10</v>
      </c>
      <c r="D491" s="24">
        <f t="shared" ref="D491:E491" si="791">D503+D515+D527+D539+D551+D563+D611+D659+D695+D707+D719</f>
        <v>0</v>
      </c>
      <c r="E491" s="24">
        <f t="shared" si="791"/>
        <v>0</v>
      </c>
      <c r="F491" s="24">
        <f t="shared" ref="F491" si="792">F503+F515+F527+F539+F551+F563+F611+F659+F695+F707+F719</f>
        <v>0</v>
      </c>
      <c r="G491" s="24">
        <f t="shared" ref="G491:K491" si="793">G503+G515+G527+G539+G551+G563+G611+G659+G695+G707+G719</f>
        <v>0</v>
      </c>
      <c r="H491" s="24">
        <f t="shared" si="793"/>
        <v>170000</v>
      </c>
      <c r="I491" s="24">
        <f t="shared" ref="I491" si="794">I503+I515+I527+I539+I551+I563+I611+I659+I695+I707+I719</f>
        <v>64000</v>
      </c>
      <c r="J491" s="24">
        <f t="shared" si="793"/>
        <v>106000</v>
      </c>
      <c r="K491" s="24">
        <f t="shared" si="793"/>
        <v>170000</v>
      </c>
      <c r="L491" s="43">
        <f t="shared" si="770"/>
        <v>0</v>
      </c>
      <c r="M491" s="46">
        <f t="shared" si="689"/>
        <v>1</v>
      </c>
      <c r="N491" s="51"/>
    </row>
    <row r="492" spans="1:15" ht="18.75" x14ac:dyDescent="0.25">
      <c r="A492" s="13" t="str">
        <f t="shared" si="690"/>
        <v>a</v>
      </c>
      <c r="B492" s="3" t="s">
        <v>2</v>
      </c>
      <c r="C492" s="4" t="s">
        <v>11</v>
      </c>
      <c r="D492" s="23">
        <f t="shared" ref="D492:E492" si="795">D504+D516+D528+D540+D552+D564+D612+D660+D696+D708+D720</f>
        <v>0</v>
      </c>
      <c r="E492" s="23">
        <f t="shared" si="795"/>
        <v>0</v>
      </c>
      <c r="F492" s="23">
        <f t="shared" ref="F492" si="796">F504+F516+F528+F540+F552+F564+F612+F660+F696+F708+F720</f>
        <v>0</v>
      </c>
      <c r="G492" s="23">
        <f t="shared" ref="G492:K492" si="797">G504+G516+G528+G540+G552+G564+G612+G660+G696+G708+G720</f>
        <v>100000</v>
      </c>
      <c r="H492" s="23">
        <f t="shared" si="797"/>
        <v>154700</v>
      </c>
      <c r="I492" s="24">
        <f t="shared" ref="I492" si="798">I504+I516+I528+I540+I552+I564+I612+I660+I696+I708+I720</f>
        <v>54611</v>
      </c>
      <c r="J492" s="23">
        <f t="shared" si="797"/>
        <v>2840389</v>
      </c>
      <c r="K492" s="23">
        <f t="shared" si="797"/>
        <v>2895000</v>
      </c>
      <c r="L492" s="44">
        <f t="shared" si="770"/>
        <v>-2740300</v>
      </c>
      <c r="M492" s="45">
        <f t="shared" si="689"/>
        <v>18.713639301874597</v>
      </c>
      <c r="N492" s="50"/>
    </row>
    <row r="493" spans="1:15" ht="18.75" hidden="1" x14ac:dyDescent="0.25">
      <c r="A493" s="13" t="str">
        <f t="shared" si="690"/>
        <v>b</v>
      </c>
      <c r="B493" s="3" t="s">
        <v>2</v>
      </c>
      <c r="C493" s="4" t="s">
        <v>12</v>
      </c>
      <c r="D493" s="23">
        <f t="shared" ref="D493:E493" si="799">D505+D517+D529+D541+D553+D565+D613+D661+D697+D709+D721</f>
        <v>0</v>
      </c>
      <c r="E493" s="23">
        <f t="shared" si="799"/>
        <v>0</v>
      </c>
      <c r="F493" s="23">
        <f t="shared" ref="F493" si="800">F505+F517+F529+F541+F553+F565+F613+F661+F697+F709+F721</f>
        <v>0</v>
      </c>
      <c r="G493" s="23">
        <f t="shared" ref="G493:K493" si="801">G505+G517+G529+G541+G553+G565+G613+G661+G697+G709+G721</f>
        <v>0</v>
      </c>
      <c r="H493" s="23">
        <f t="shared" si="801"/>
        <v>0</v>
      </c>
      <c r="I493" s="24">
        <f t="shared" ref="I493" si="802">I505+I517+I529+I541+I553+I565+I613+I661+I697+I709+I721</f>
        <v>0</v>
      </c>
      <c r="J493" s="23">
        <f t="shared" si="801"/>
        <v>0</v>
      </c>
      <c r="K493" s="23">
        <f t="shared" si="801"/>
        <v>0</v>
      </c>
      <c r="L493" s="44">
        <f t="shared" si="770"/>
        <v>0</v>
      </c>
      <c r="M493" s="45" t="e">
        <f t="shared" si="689"/>
        <v>#DIV/0!</v>
      </c>
      <c r="N493" s="16"/>
    </row>
    <row r="494" spans="1:15" ht="18.75" hidden="1" x14ac:dyDescent="0.25">
      <c r="A494" s="13" t="str">
        <f t="shared" si="690"/>
        <v>b</v>
      </c>
      <c r="B494" s="3" t="s">
        <v>2</v>
      </c>
      <c r="C494" s="4" t="s">
        <v>13</v>
      </c>
      <c r="D494" s="23">
        <f t="shared" ref="D494:E494" si="803">D506+D518+D530+D542+D554+D566+D614+D662+D698+D710+D722</f>
        <v>0</v>
      </c>
      <c r="E494" s="23">
        <f t="shared" si="803"/>
        <v>0</v>
      </c>
      <c r="F494" s="23">
        <f t="shared" ref="F494" si="804">F506+F518+F530+F542+F554+F566+F614+F662+F698+F710+F722</f>
        <v>0</v>
      </c>
      <c r="G494" s="23">
        <f t="shared" ref="G494:K494" si="805">G506+G518+G530+G542+G554+G566+G614+G662+G698+G710+G722</f>
        <v>0</v>
      </c>
      <c r="H494" s="23">
        <f t="shared" si="805"/>
        <v>0</v>
      </c>
      <c r="I494" s="24">
        <f t="shared" ref="I494" si="806">I506+I518+I530+I542+I554+I566+I614+I662+I698+I710+I722</f>
        <v>0</v>
      </c>
      <c r="J494" s="23">
        <f t="shared" si="805"/>
        <v>0</v>
      </c>
      <c r="K494" s="23">
        <f t="shared" si="805"/>
        <v>0</v>
      </c>
      <c r="L494" s="44">
        <f t="shared" si="770"/>
        <v>0</v>
      </c>
      <c r="M494" s="45" t="e">
        <f t="shared" si="689"/>
        <v>#DIV/0!</v>
      </c>
      <c r="N494" s="16"/>
    </row>
    <row r="495" spans="1:15" ht="36" x14ac:dyDescent="0.25">
      <c r="A495" s="13" t="str">
        <f t="shared" si="690"/>
        <v>a</v>
      </c>
      <c r="B495" s="18" t="s">
        <v>142</v>
      </c>
      <c r="C495" s="19" t="s">
        <v>48</v>
      </c>
      <c r="D495" s="32">
        <f t="shared" ref="D495" si="807">D496+D504+D505+D506</f>
        <v>24346</v>
      </c>
      <c r="E495" s="32">
        <f t="shared" ref="E495:F495" si="808">E496+E504+E505+E506</f>
        <v>5100</v>
      </c>
      <c r="F495" s="32">
        <f t="shared" si="808"/>
        <v>181547</v>
      </c>
      <c r="G495" s="33">
        <f t="shared" ref="G495:H495" si="809">G496+G504+G505+G506</f>
        <v>1800000</v>
      </c>
      <c r="H495" s="33">
        <f t="shared" si="809"/>
        <v>2455560</v>
      </c>
      <c r="I495" s="32">
        <f t="shared" ref="I495" si="810">I496+I504+I505+I506</f>
        <v>1025095</v>
      </c>
      <c r="J495" s="32">
        <f t="shared" ref="J495" si="811">J496+J504+J505+J506</f>
        <v>1218905</v>
      </c>
      <c r="K495" s="32">
        <f t="shared" ref="K495" si="812">K496+K504+K505+K506</f>
        <v>2244000</v>
      </c>
      <c r="L495" s="36">
        <f t="shared" ref="L495" si="813">L496+L504+L505+L506</f>
        <v>211560</v>
      </c>
      <c r="M495" s="37">
        <f t="shared" si="689"/>
        <v>0.91384449982895954</v>
      </c>
      <c r="N495" s="50"/>
      <c r="O495" s="12" t="s">
        <v>89</v>
      </c>
    </row>
    <row r="496" spans="1:15" ht="18.75" x14ac:dyDescent="0.25">
      <c r="A496" s="13" t="str">
        <f t="shared" si="690"/>
        <v>a</v>
      </c>
      <c r="B496" s="3" t="s">
        <v>2</v>
      </c>
      <c r="C496" s="4" t="s">
        <v>3</v>
      </c>
      <c r="D496" s="34">
        <f t="shared" ref="D496" si="814">D497+D498+D499+D500+D501+D502+D503</f>
        <v>24346</v>
      </c>
      <c r="E496" s="34">
        <f t="shared" ref="E496:F496" si="815">E497+E498+E499+E500+E501+E502+E503</f>
        <v>5100</v>
      </c>
      <c r="F496" s="34">
        <f t="shared" si="815"/>
        <v>181547</v>
      </c>
      <c r="G496" s="34">
        <f t="shared" ref="G496:H496" si="816">G497+G498+G499+G500+G501+G502+G503</f>
        <v>1800000</v>
      </c>
      <c r="H496" s="34">
        <f t="shared" si="816"/>
        <v>2455560</v>
      </c>
      <c r="I496" s="32">
        <f t="shared" ref="I496" si="817">I497+I498+I499+I500+I501+I502+I503</f>
        <v>1025095</v>
      </c>
      <c r="J496" s="34">
        <f t="shared" ref="J496:L496" si="818">J497+J498+J499+J500+J501+J502+J503</f>
        <v>1218905</v>
      </c>
      <c r="K496" s="34">
        <f t="shared" si="818"/>
        <v>2244000</v>
      </c>
      <c r="L496" s="38">
        <f t="shared" si="818"/>
        <v>211560</v>
      </c>
      <c r="M496" s="39">
        <f t="shared" si="689"/>
        <v>0.91384449982895954</v>
      </c>
      <c r="N496" s="50"/>
      <c r="O496" s="12" t="s">
        <v>89</v>
      </c>
    </row>
    <row r="497" spans="1:15" ht="18.75" hidden="1" x14ac:dyDescent="0.25">
      <c r="A497" s="13" t="str">
        <f t="shared" si="690"/>
        <v>b</v>
      </c>
      <c r="B497" s="5" t="s">
        <v>2</v>
      </c>
      <c r="C497" s="6" t="s">
        <v>4</v>
      </c>
      <c r="D497" s="24"/>
      <c r="E497" s="24"/>
      <c r="F497" s="24"/>
      <c r="G497" s="26">
        <v>0</v>
      </c>
      <c r="H497" s="26">
        <v>0</v>
      </c>
      <c r="I497" s="24"/>
      <c r="J497" s="24"/>
      <c r="K497" s="24">
        <f t="shared" ref="K497:K506" si="819">I497+J497</f>
        <v>0</v>
      </c>
      <c r="L497" s="43">
        <f t="shared" ref="L497:L506" si="820">H497-K497</f>
        <v>0</v>
      </c>
      <c r="M497" s="46" t="e">
        <f t="shared" si="689"/>
        <v>#DIV/0!</v>
      </c>
      <c r="N497" s="17"/>
      <c r="O497" s="12" t="s">
        <v>89</v>
      </c>
    </row>
    <row r="498" spans="1:15" ht="18.75" x14ac:dyDescent="0.25">
      <c r="A498" s="13" t="str">
        <f t="shared" si="690"/>
        <v>a</v>
      </c>
      <c r="B498" s="5" t="s">
        <v>2</v>
      </c>
      <c r="C498" s="6" t="s">
        <v>5</v>
      </c>
      <c r="D498" s="32">
        <v>24346</v>
      </c>
      <c r="E498" s="32">
        <v>5100</v>
      </c>
      <c r="F498" s="32">
        <v>181547</v>
      </c>
      <c r="G498" s="35">
        <v>1800000</v>
      </c>
      <c r="H498" s="35">
        <v>2455560</v>
      </c>
      <c r="I498" s="32">
        <v>1025095</v>
      </c>
      <c r="J498" s="32">
        <v>1218905</v>
      </c>
      <c r="K498" s="32">
        <f t="shared" si="819"/>
        <v>2244000</v>
      </c>
      <c r="L498" s="36">
        <f t="shared" si="820"/>
        <v>211560</v>
      </c>
      <c r="M498" s="37">
        <f t="shared" si="689"/>
        <v>0.91384449982895954</v>
      </c>
      <c r="N498" s="50"/>
      <c r="O498" s="12" t="s">
        <v>89</v>
      </c>
    </row>
    <row r="499" spans="1:15" ht="18.75" hidden="1" x14ac:dyDescent="0.25">
      <c r="A499" s="13" t="str">
        <f t="shared" si="690"/>
        <v>b</v>
      </c>
      <c r="B499" s="5" t="s">
        <v>2</v>
      </c>
      <c r="C499" s="6" t="s">
        <v>6</v>
      </c>
      <c r="D499" s="24"/>
      <c r="E499" s="24"/>
      <c r="F499" s="24"/>
      <c r="G499" s="26">
        <v>0</v>
      </c>
      <c r="H499" s="26">
        <v>0</v>
      </c>
      <c r="I499" s="24"/>
      <c r="J499" s="24"/>
      <c r="K499" s="24">
        <f t="shared" si="819"/>
        <v>0</v>
      </c>
      <c r="L499" s="43">
        <f t="shared" si="820"/>
        <v>0</v>
      </c>
      <c r="M499" s="46" t="e">
        <f t="shared" si="689"/>
        <v>#DIV/0!</v>
      </c>
      <c r="N499" s="17"/>
      <c r="O499" s="12" t="s">
        <v>89</v>
      </c>
    </row>
    <row r="500" spans="1:15" ht="18.75" hidden="1" x14ac:dyDescent="0.25">
      <c r="A500" s="13" t="str">
        <f t="shared" si="690"/>
        <v>b</v>
      </c>
      <c r="B500" s="5" t="s">
        <v>2</v>
      </c>
      <c r="C500" s="7" t="s">
        <v>7</v>
      </c>
      <c r="D500" s="24"/>
      <c r="E500" s="24"/>
      <c r="F500" s="24"/>
      <c r="G500" s="26">
        <v>0</v>
      </c>
      <c r="H500" s="26">
        <v>0</v>
      </c>
      <c r="I500" s="24"/>
      <c r="J500" s="24"/>
      <c r="K500" s="24">
        <f t="shared" si="819"/>
        <v>0</v>
      </c>
      <c r="L500" s="43">
        <f t="shared" si="820"/>
        <v>0</v>
      </c>
      <c r="M500" s="46" t="e">
        <f t="shared" si="689"/>
        <v>#DIV/0!</v>
      </c>
      <c r="N500" s="17"/>
      <c r="O500" s="12" t="s">
        <v>89</v>
      </c>
    </row>
    <row r="501" spans="1:15" ht="18.75" hidden="1" x14ac:dyDescent="0.25">
      <c r="A501" s="13" t="str">
        <f t="shared" si="690"/>
        <v>b</v>
      </c>
      <c r="B501" s="5" t="s">
        <v>2</v>
      </c>
      <c r="C501" s="7" t="s">
        <v>8</v>
      </c>
      <c r="D501" s="24"/>
      <c r="E501" s="24"/>
      <c r="F501" s="24"/>
      <c r="G501" s="26">
        <v>0</v>
      </c>
      <c r="H501" s="26">
        <v>0</v>
      </c>
      <c r="I501" s="24"/>
      <c r="J501" s="24"/>
      <c r="K501" s="24">
        <f t="shared" si="819"/>
        <v>0</v>
      </c>
      <c r="L501" s="43">
        <f t="shared" si="820"/>
        <v>0</v>
      </c>
      <c r="M501" s="46" t="e">
        <f t="shared" si="689"/>
        <v>#DIV/0!</v>
      </c>
      <c r="N501" s="17"/>
      <c r="O501" s="12" t="s">
        <v>89</v>
      </c>
    </row>
    <row r="502" spans="1:15" ht="18.75" hidden="1" x14ac:dyDescent="0.25">
      <c r="A502" s="13" t="str">
        <f t="shared" si="690"/>
        <v>b</v>
      </c>
      <c r="B502" s="5" t="s">
        <v>2</v>
      </c>
      <c r="C502" s="7" t="s">
        <v>9</v>
      </c>
      <c r="D502" s="24"/>
      <c r="E502" s="24"/>
      <c r="F502" s="24"/>
      <c r="G502" s="26">
        <v>0</v>
      </c>
      <c r="H502" s="26">
        <v>0</v>
      </c>
      <c r="I502" s="24"/>
      <c r="J502" s="24"/>
      <c r="K502" s="24">
        <f t="shared" si="819"/>
        <v>0</v>
      </c>
      <c r="L502" s="43">
        <f t="shared" si="820"/>
        <v>0</v>
      </c>
      <c r="M502" s="46" t="e">
        <f t="shared" si="689"/>
        <v>#DIV/0!</v>
      </c>
      <c r="N502" s="17"/>
      <c r="O502" s="12" t="s">
        <v>89</v>
      </c>
    </row>
    <row r="503" spans="1:15" ht="18.75" hidden="1" x14ac:dyDescent="0.25">
      <c r="A503" s="13" t="str">
        <f t="shared" si="690"/>
        <v>b</v>
      </c>
      <c r="B503" s="5" t="s">
        <v>2</v>
      </c>
      <c r="C503" s="7" t="s">
        <v>10</v>
      </c>
      <c r="D503" s="24"/>
      <c r="E503" s="24"/>
      <c r="F503" s="24"/>
      <c r="G503" s="26">
        <v>0</v>
      </c>
      <c r="H503" s="26">
        <v>0</v>
      </c>
      <c r="I503" s="24"/>
      <c r="J503" s="24"/>
      <c r="K503" s="24">
        <f t="shared" si="819"/>
        <v>0</v>
      </c>
      <c r="L503" s="43">
        <f t="shared" si="820"/>
        <v>0</v>
      </c>
      <c r="M503" s="46" t="e">
        <f t="shared" si="689"/>
        <v>#DIV/0!</v>
      </c>
      <c r="N503" s="17"/>
      <c r="O503" s="12" t="s">
        <v>89</v>
      </c>
    </row>
    <row r="504" spans="1:15" ht="18.75" hidden="1" x14ac:dyDescent="0.25">
      <c r="A504" s="13" t="str">
        <f t="shared" si="690"/>
        <v>b</v>
      </c>
      <c r="B504" s="5" t="s">
        <v>2</v>
      </c>
      <c r="C504" s="4" t="s">
        <v>11</v>
      </c>
      <c r="D504" s="23"/>
      <c r="E504" s="23"/>
      <c r="F504" s="23"/>
      <c r="G504" s="23">
        <v>0</v>
      </c>
      <c r="H504" s="23">
        <v>0</v>
      </c>
      <c r="I504" s="24"/>
      <c r="J504" s="23"/>
      <c r="K504" s="23">
        <f t="shared" si="819"/>
        <v>0</v>
      </c>
      <c r="L504" s="44">
        <f t="shared" si="820"/>
        <v>0</v>
      </c>
      <c r="M504" s="45" t="e">
        <f t="shared" si="689"/>
        <v>#DIV/0!</v>
      </c>
      <c r="N504" s="16"/>
      <c r="O504" s="12" t="s">
        <v>89</v>
      </c>
    </row>
    <row r="505" spans="1:15" ht="18.75" hidden="1" x14ac:dyDescent="0.25">
      <c r="A505" s="13" t="str">
        <f t="shared" si="690"/>
        <v>b</v>
      </c>
      <c r="B505" s="5" t="s">
        <v>2</v>
      </c>
      <c r="C505" s="4" t="s">
        <v>12</v>
      </c>
      <c r="D505" s="23"/>
      <c r="E505" s="23"/>
      <c r="F505" s="23"/>
      <c r="G505" s="23">
        <v>0</v>
      </c>
      <c r="H505" s="23">
        <v>0</v>
      </c>
      <c r="I505" s="24"/>
      <c r="J505" s="23"/>
      <c r="K505" s="23">
        <f t="shared" si="819"/>
        <v>0</v>
      </c>
      <c r="L505" s="44">
        <f t="shared" si="820"/>
        <v>0</v>
      </c>
      <c r="M505" s="45" t="e">
        <f t="shared" si="689"/>
        <v>#DIV/0!</v>
      </c>
      <c r="N505" s="16"/>
      <c r="O505" s="12" t="s">
        <v>89</v>
      </c>
    </row>
    <row r="506" spans="1:15" ht="18.75" hidden="1" x14ac:dyDescent="0.25">
      <c r="A506" s="13" t="str">
        <f t="shared" si="690"/>
        <v>b</v>
      </c>
      <c r="B506" s="5" t="s">
        <v>2</v>
      </c>
      <c r="C506" s="4" t="s">
        <v>13</v>
      </c>
      <c r="D506" s="23"/>
      <c r="E506" s="23"/>
      <c r="F506" s="23"/>
      <c r="G506" s="23">
        <v>0</v>
      </c>
      <c r="H506" s="23">
        <v>0</v>
      </c>
      <c r="I506" s="24"/>
      <c r="J506" s="23"/>
      <c r="K506" s="23">
        <f t="shared" si="819"/>
        <v>0</v>
      </c>
      <c r="L506" s="44">
        <f t="shared" si="820"/>
        <v>0</v>
      </c>
      <c r="M506" s="45" t="e">
        <f t="shared" si="689"/>
        <v>#DIV/0!</v>
      </c>
      <c r="N506" s="16"/>
      <c r="O506" s="12" t="s">
        <v>89</v>
      </c>
    </row>
    <row r="507" spans="1:15" ht="31.5" x14ac:dyDescent="0.25">
      <c r="A507" s="13" t="str">
        <f t="shared" si="690"/>
        <v>a</v>
      </c>
      <c r="B507" s="18" t="s">
        <v>143</v>
      </c>
      <c r="C507" s="19" t="s">
        <v>49</v>
      </c>
      <c r="D507" s="32">
        <f t="shared" ref="D507:F507" si="821">D508+D516+D517+D518</f>
        <v>1560</v>
      </c>
      <c r="E507" s="32"/>
      <c r="F507" s="32">
        <f t="shared" si="821"/>
        <v>45000</v>
      </c>
      <c r="G507" s="33">
        <f t="shared" ref="G507:H507" si="822">G508+G516+G517+G518</f>
        <v>22400000</v>
      </c>
      <c r="H507" s="33">
        <f t="shared" si="822"/>
        <v>21956000</v>
      </c>
      <c r="I507" s="32">
        <f t="shared" ref="I507" si="823">I508+I516+I517+I518</f>
        <v>10146795</v>
      </c>
      <c r="J507" s="32">
        <f t="shared" ref="J507" si="824">J508+J516+J517+J518</f>
        <v>11809205</v>
      </c>
      <c r="K507" s="32">
        <f t="shared" ref="K507" si="825">K508+K516+K517+K518</f>
        <v>21956000</v>
      </c>
      <c r="L507" s="36">
        <f t="shared" ref="L507" si="826">L508+L516+L517+L518</f>
        <v>0</v>
      </c>
      <c r="M507" s="37">
        <f t="shared" si="689"/>
        <v>1</v>
      </c>
      <c r="N507" s="50"/>
      <c r="O507" s="12" t="s">
        <v>89</v>
      </c>
    </row>
    <row r="508" spans="1:15" ht="18.75" x14ac:dyDescent="0.25">
      <c r="A508" s="13" t="str">
        <f t="shared" si="690"/>
        <v>a</v>
      </c>
      <c r="B508" s="3" t="s">
        <v>2</v>
      </c>
      <c r="C508" s="4" t="s">
        <v>3</v>
      </c>
      <c r="D508" s="34">
        <f t="shared" ref="D508:F508" si="827">D509+D510+D511+D512+D513+D514+D515</f>
        <v>1560</v>
      </c>
      <c r="E508" s="34"/>
      <c r="F508" s="34">
        <f t="shared" si="827"/>
        <v>45000</v>
      </c>
      <c r="G508" s="34">
        <f t="shared" ref="G508:H508" si="828">G509+G510+G511+G512+G513+G514+G515</f>
        <v>22300000</v>
      </c>
      <c r="H508" s="34">
        <f t="shared" si="828"/>
        <v>21801300</v>
      </c>
      <c r="I508" s="32">
        <f t="shared" ref="I508" si="829">I509+I510+I511+I512+I513+I514+I515</f>
        <v>10092184</v>
      </c>
      <c r="J508" s="34">
        <f t="shared" ref="J508:L508" si="830">J509+J510+J511+J512+J513+J514+J515</f>
        <v>8968816</v>
      </c>
      <c r="K508" s="34">
        <f t="shared" si="830"/>
        <v>19061000</v>
      </c>
      <c r="L508" s="38">
        <f t="shared" si="830"/>
        <v>2740300</v>
      </c>
      <c r="M508" s="39">
        <f t="shared" si="689"/>
        <v>0.87430566067161131</v>
      </c>
      <c r="N508" s="50"/>
      <c r="O508" s="12" t="s">
        <v>89</v>
      </c>
    </row>
    <row r="509" spans="1:15" ht="18.75" hidden="1" x14ac:dyDescent="0.25">
      <c r="A509" s="13" t="str">
        <f t="shared" si="690"/>
        <v>b</v>
      </c>
      <c r="B509" s="5" t="s">
        <v>2</v>
      </c>
      <c r="C509" s="6" t="s">
        <v>4</v>
      </c>
      <c r="D509" s="24"/>
      <c r="E509" s="24"/>
      <c r="F509" s="24"/>
      <c r="G509" s="26">
        <v>0</v>
      </c>
      <c r="H509" s="26">
        <v>0</v>
      </c>
      <c r="I509" s="24"/>
      <c r="J509" s="24"/>
      <c r="K509" s="24">
        <f t="shared" ref="K509:K518" si="831">I509+J509</f>
        <v>0</v>
      </c>
      <c r="L509" s="43">
        <f t="shared" ref="L509:L518" si="832">H509-K509</f>
        <v>0</v>
      </c>
      <c r="M509" s="46" t="e">
        <f t="shared" si="689"/>
        <v>#DIV/0!</v>
      </c>
      <c r="N509" s="17"/>
      <c r="O509" s="12" t="s">
        <v>89</v>
      </c>
    </row>
    <row r="510" spans="1:15" ht="18.75" x14ac:dyDescent="0.25">
      <c r="A510" s="13" t="str">
        <f t="shared" si="690"/>
        <v>a</v>
      </c>
      <c r="B510" s="5" t="s">
        <v>2</v>
      </c>
      <c r="C510" s="6" t="s">
        <v>5</v>
      </c>
      <c r="D510" s="32">
        <v>1560</v>
      </c>
      <c r="E510" s="32"/>
      <c r="F510" s="32">
        <v>45000</v>
      </c>
      <c r="G510" s="35">
        <v>22270000</v>
      </c>
      <c r="H510" s="35">
        <v>21741300</v>
      </c>
      <c r="I510" s="32">
        <v>10044885</v>
      </c>
      <c r="J510" s="32">
        <v>8936115</v>
      </c>
      <c r="K510" s="32">
        <f t="shared" si="831"/>
        <v>18981000</v>
      </c>
      <c r="L510" s="36">
        <f t="shared" si="832"/>
        <v>2760300</v>
      </c>
      <c r="M510" s="37">
        <f t="shared" si="689"/>
        <v>0.87303887072070208</v>
      </c>
      <c r="N510" s="50"/>
      <c r="O510" s="12" t="s">
        <v>89</v>
      </c>
    </row>
    <row r="511" spans="1:15" ht="18.75" hidden="1" x14ac:dyDescent="0.25">
      <c r="A511" s="13" t="str">
        <f t="shared" si="690"/>
        <v>b</v>
      </c>
      <c r="B511" s="5" t="s">
        <v>2</v>
      </c>
      <c r="C511" s="6" t="s">
        <v>6</v>
      </c>
      <c r="D511" s="24"/>
      <c r="E511" s="24"/>
      <c r="F511" s="24"/>
      <c r="G511" s="26">
        <v>0</v>
      </c>
      <c r="H511" s="26">
        <v>0</v>
      </c>
      <c r="I511" s="24"/>
      <c r="J511" s="24"/>
      <c r="K511" s="24">
        <f t="shared" si="831"/>
        <v>0</v>
      </c>
      <c r="L511" s="43">
        <f t="shared" si="832"/>
        <v>0</v>
      </c>
      <c r="M511" s="46" t="e">
        <f t="shared" si="689"/>
        <v>#DIV/0!</v>
      </c>
      <c r="N511" s="17"/>
      <c r="O511" s="12" t="s">
        <v>89</v>
      </c>
    </row>
    <row r="512" spans="1:15" ht="18.75" hidden="1" x14ac:dyDescent="0.25">
      <c r="A512" s="13" t="str">
        <f t="shared" si="690"/>
        <v>b</v>
      </c>
      <c r="B512" s="5" t="s">
        <v>2</v>
      </c>
      <c r="C512" s="7" t="s">
        <v>7</v>
      </c>
      <c r="D512" s="24"/>
      <c r="E512" s="24"/>
      <c r="F512" s="24"/>
      <c r="G512" s="26">
        <v>0</v>
      </c>
      <c r="H512" s="26">
        <v>0</v>
      </c>
      <c r="I512" s="24"/>
      <c r="J512" s="24"/>
      <c r="K512" s="24">
        <f t="shared" si="831"/>
        <v>0</v>
      </c>
      <c r="L512" s="43">
        <f t="shared" si="832"/>
        <v>0</v>
      </c>
      <c r="M512" s="46" t="e">
        <f t="shared" si="689"/>
        <v>#DIV/0!</v>
      </c>
      <c r="N512" s="17"/>
      <c r="O512" s="12" t="s">
        <v>89</v>
      </c>
    </row>
    <row r="513" spans="1:15" ht="18.75" hidden="1" x14ac:dyDescent="0.25">
      <c r="A513" s="13" t="str">
        <f t="shared" si="690"/>
        <v>b</v>
      </c>
      <c r="B513" s="5" t="s">
        <v>2</v>
      </c>
      <c r="C513" s="7" t="s">
        <v>8</v>
      </c>
      <c r="D513" s="24"/>
      <c r="E513" s="24"/>
      <c r="F513" s="24"/>
      <c r="G513" s="26">
        <v>0</v>
      </c>
      <c r="H513" s="26">
        <v>0</v>
      </c>
      <c r="I513" s="24"/>
      <c r="J513" s="24"/>
      <c r="K513" s="24">
        <f t="shared" si="831"/>
        <v>0</v>
      </c>
      <c r="L513" s="43">
        <f t="shared" si="832"/>
        <v>0</v>
      </c>
      <c r="M513" s="46" t="e">
        <f t="shared" si="689"/>
        <v>#DIV/0!</v>
      </c>
      <c r="N513" s="17"/>
      <c r="O513" s="12" t="s">
        <v>89</v>
      </c>
    </row>
    <row r="514" spans="1:15" ht="18.75" x14ac:dyDescent="0.25">
      <c r="A514" s="13" t="str">
        <f t="shared" si="690"/>
        <v>a</v>
      </c>
      <c r="B514" s="5" t="s">
        <v>2</v>
      </c>
      <c r="C514" s="7" t="s">
        <v>9</v>
      </c>
      <c r="D514" s="32"/>
      <c r="E514" s="32"/>
      <c r="F514" s="32"/>
      <c r="G514" s="35">
        <v>30000</v>
      </c>
      <c r="H514" s="35">
        <v>60000</v>
      </c>
      <c r="I514" s="32">
        <v>47299</v>
      </c>
      <c r="J514" s="32">
        <v>32701</v>
      </c>
      <c r="K514" s="32">
        <f t="shared" si="831"/>
        <v>80000</v>
      </c>
      <c r="L514" s="36">
        <f t="shared" si="832"/>
        <v>-20000</v>
      </c>
      <c r="M514" s="37">
        <f t="shared" si="689"/>
        <v>1.3333333333333333</v>
      </c>
      <c r="N514" s="50"/>
      <c r="O514" s="12" t="s">
        <v>89</v>
      </c>
    </row>
    <row r="515" spans="1:15" ht="18.75" hidden="1" x14ac:dyDescent="0.25">
      <c r="A515" s="13" t="str">
        <f t="shared" si="690"/>
        <v>b</v>
      </c>
      <c r="B515" s="5" t="s">
        <v>2</v>
      </c>
      <c r="C515" s="7" t="s">
        <v>10</v>
      </c>
      <c r="D515" s="24"/>
      <c r="E515" s="24"/>
      <c r="F515" s="24"/>
      <c r="G515" s="26">
        <v>0</v>
      </c>
      <c r="H515" s="26">
        <v>0</v>
      </c>
      <c r="I515" s="24"/>
      <c r="J515" s="24"/>
      <c r="K515" s="24">
        <f t="shared" si="831"/>
        <v>0</v>
      </c>
      <c r="L515" s="43">
        <f t="shared" si="832"/>
        <v>0</v>
      </c>
      <c r="M515" s="46" t="e">
        <f t="shared" ref="M515:M578" si="833">K515/H515</f>
        <v>#DIV/0!</v>
      </c>
      <c r="N515" s="17"/>
      <c r="O515" s="12" t="s">
        <v>89</v>
      </c>
    </row>
    <row r="516" spans="1:15" ht="47.25" x14ac:dyDescent="0.25">
      <c r="A516" s="13" t="str">
        <f t="shared" ref="A516:A579" si="834">IF((D516+I516+G516+H516+J516+K516)&gt;0,"a","b")</f>
        <v>a</v>
      </c>
      <c r="B516" s="5" t="s">
        <v>2</v>
      </c>
      <c r="C516" s="4" t="s">
        <v>11</v>
      </c>
      <c r="D516" s="34"/>
      <c r="E516" s="34"/>
      <c r="F516" s="34"/>
      <c r="G516" s="34">
        <v>100000</v>
      </c>
      <c r="H516" s="34">
        <v>154700</v>
      </c>
      <c r="I516" s="32">
        <v>54611</v>
      </c>
      <c r="J516" s="34">
        <v>2840389</v>
      </c>
      <c r="K516" s="34">
        <f t="shared" si="831"/>
        <v>2895000</v>
      </c>
      <c r="L516" s="38">
        <f t="shared" si="832"/>
        <v>-2740300</v>
      </c>
      <c r="M516" s="39">
        <f t="shared" si="833"/>
        <v>18.713639301874597</v>
      </c>
      <c r="N516" s="50" t="s">
        <v>211</v>
      </c>
      <c r="O516" s="12" t="s">
        <v>89</v>
      </c>
    </row>
    <row r="517" spans="1:15" ht="18.75" hidden="1" x14ac:dyDescent="0.25">
      <c r="A517" s="13" t="str">
        <f t="shared" si="834"/>
        <v>b</v>
      </c>
      <c r="B517" s="5" t="s">
        <v>2</v>
      </c>
      <c r="C517" s="4" t="s">
        <v>12</v>
      </c>
      <c r="D517" s="23"/>
      <c r="E517" s="23"/>
      <c r="F517" s="23"/>
      <c r="G517" s="23">
        <v>0</v>
      </c>
      <c r="H517" s="23">
        <v>0</v>
      </c>
      <c r="I517" s="24"/>
      <c r="J517" s="23"/>
      <c r="K517" s="23">
        <f t="shared" si="831"/>
        <v>0</v>
      </c>
      <c r="L517" s="44">
        <f t="shared" si="832"/>
        <v>0</v>
      </c>
      <c r="M517" s="45" t="e">
        <f t="shared" si="833"/>
        <v>#DIV/0!</v>
      </c>
      <c r="N517" s="16"/>
      <c r="O517" s="12" t="s">
        <v>89</v>
      </c>
    </row>
    <row r="518" spans="1:15" ht="18.75" hidden="1" x14ac:dyDescent="0.25">
      <c r="A518" s="13" t="str">
        <f t="shared" si="834"/>
        <v>b</v>
      </c>
      <c r="B518" s="5" t="s">
        <v>2</v>
      </c>
      <c r="C518" s="4" t="s">
        <v>13</v>
      </c>
      <c r="D518" s="23"/>
      <c r="E518" s="23"/>
      <c r="F518" s="23"/>
      <c r="G518" s="23">
        <v>0</v>
      </c>
      <c r="H518" s="23">
        <v>0</v>
      </c>
      <c r="I518" s="24"/>
      <c r="J518" s="23"/>
      <c r="K518" s="23">
        <f t="shared" si="831"/>
        <v>0</v>
      </c>
      <c r="L518" s="44">
        <f t="shared" si="832"/>
        <v>0</v>
      </c>
      <c r="M518" s="45" t="e">
        <f t="shared" si="833"/>
        <v>#DIV/0!</v>
      </c>
      <c r="N518" s="16"/>
      <c r="O518" s="12" t="s">
        <v>89</v>
      </c>
    </row>
    <row r="519" spans="1:15" ht="31.5" x14ac:dyDescent="0.25">
      <c r="A519" s="13" t="str">
        <f t="shared" si="834"/>
        <v>a</v>
      </c>
      <c r="B519" s="18" t="s">
        <v>144</v>
      </c>
      <c r="C519" s="19" t="s">
        <v>50</v>
      </c>
      <c r="D519" s="32">
        <f t="shared" ref="D519" si="835">D520+D528+D529+D530</f>
        <v>0</v>
      </c>
      <c r="E519" s="32"/>
      <c r="F519" s="32"/>
      <c r="G519" s="33">
        <f t="shared" ref="G519:H519" si="836">G520+G528+G529+G530</f>
        <v>1700000</v>
      </c>
      <c r="H519" s="33">
        <f t="shared" si="836"/>
        <v>1700000</v>
      </c>
      <c r="I519" s="32">
        <f t="shared" ref="I519" si="837">I520+I528+I529+I530</f>
        <v>1341448</v>
      </c>
      <c r="J519" s="32">
        <f t="shared" ref="J519" si="838">J520+J528+J529+J530</f>
        <v>758552</v>
      </c>
      <c r="K519" s="32">
        <f t="shared" ref="K519" si="839">K520+K528+K529+K530</f>
        <v>2100000</v>
      </c>
      <c r="L519" s="36">
        <f t="shared" ref="L519" si="840">L520+L528+L529+L530</f>
        <v>-400000</v>
      </c>
      <c r="M519" s="37">
        <f t="shared" si="833"/>
        <v>1.2352941176470589</v>
      </c>
      <c r="N519" s="50"/>
      <c r="O519" s="12" t="s">
        <v>89</v>
      </c>
    </row>
    <row r="520" spans="1:15" ht="18.75" x14ac:dyDescent="0.25">
      <c r="A520" s="13" t="str">
        <f t="shared" si="834"/>
        <v>a</v>
      </c>
      <c r="B520" s="3" t="s">
        <v>2</v>
      </c>
      <c r="C520" s="4" t="s">
        <v>3</v>
      </c>
      <c r="D520" s="34">
        <f t="shared" ref="D520" si="841">D521+D522+D523+D524+D525+D526+D527</f>
        <v>0</v>
      </c>
      <c r="E520" s="34"/>
      <c r="F520" s="34"/>
      <c r="G520" s="34">
        <f t="shared" ref="G520:H520" si="842">G521+G522+G523+G524+G525+G526+G527</f>
        <v>1700000</v>
      </c>
      <c r="H520" s="34">
        <f t="shared" si="842"/>
        <v>1700000</v>
      </c>
      <c r="I520" s="32">
        <f t="shared" ref="I520" si="843">I521+I522+I523+I524+I525+I526+I527</f>
        <v>1341448</v>
      </c>
      <c r="J520" s="34">
        <f t="shared" ref="J520:L520" si="844">J521+J522+J523+J524+J525+J526+J527</f>
        <v>758552</v>
      </c>
      <c r="K520" s="34">
        <f t="shared" si="844"/>
        <v>2100000</v>
      </c>
      <c r="L520" s="38">
        <f t="shared" si="844"/>
        <v>-400000</v>
      </c>
      <c r="M520" s="39">
        <f t="shared" si="833"/>
        <v>1.2352941176470589</v>
      </c>
      <c r="N520" s="50"/>
      <c r="O520" s="12" t="s">
        <v>89</v>
      </c>
    </row>
    <row r="521" spans="1:15" ht="18.75" hidden="1" x14ac:dyDescent="0.25">
      <c r="A521" s="13" t="str">
        <f t="shared" si="834"/>
        <v>b</v>
      </c>
      <c r="B521" s="5" t="s">
        <v>2</v>
      </c>
      <c r="C521" s="6" t="s">
        <v>4</v>
      </c>
      <c r="D521" s="24"/>
      <c r="E521" s="24"/>
      <c r="F521" s="24"/>
      <c r="G521" s="26">
        <v>0</v>
      </c>
      <c r="H521" s="26">
        <v>0</v>
      </c>
      <c r="I521" s="24"/>
      <c r="J521" s="24"/>
      <c r="K521" s="24">
        <f t="shared" ref="K521:K530" si="845">I521+J521</f>
        <v>0</v>
      </c>
      <c r="L521" s="43">
        <f t="shared" ref="L521:L530" si="846">H521-K521</f>
        <v>0</v>
      </c>
      <c r="M521" s="46" t="e">
        <f t="shared" si="833"/>
        <v>#DIV/0!</v>
      </c>
      <c r="N521" s="17"/>
      <c r="O521" s="12" t="s">
        <v>89</v>
      </c>
    </row>
    <row r="522" spans="1:15" ht="31.5" x14ac:dyDescent="0.25">
      <c r="A522" s="13" t="str">
        <f t="shared" si="834"/>
        <v>a</v>
      </c>
      <c r="B522" s="5" t="s">
        <v>2</v>
      </c>
      <c r="C522" s="6" t="s">
        <v>5</v>
      </c>
      <c r="D522" s="32"/>
      <c r="E522" s="32"/>
      <c r="F522" s="32"/>
      <c r="G522" s="35">
        <v>1700000</v>
      </c>
      <c r="H522" s="35">
        <v>1700000</v>
      </c>
      <c r="I522" s="32">
        <v>1341448</v>
      </c>
      <c r="J522" s="32">
        <v>758552</v>
      </c>
      <c r="K522" s="32">
        <f t="shared" si="845"/>
        <v>2100000</v>
      </c>
      <c r="L522" s="36">
        <f t="shared" si="846"/>
        <v>-400000</v>
      </c>
      <c r="M522" s="37">
        <f t="shared" si="833"/>
        <v>1.2352941176470589</v>
      </c>
      <c r="N522" s="50" t="s">
        <v>206</v>
      </c>
      <c r="O522" s="12" t="s">
        <v>89</v>
      </c>
    </row>
    <row r="523" spans="1:15" ht="18.75" hidden="1" x14ac:dyDescent="0.25">
      <c r="A523" s="13" t="str">
        <f t="shared" si="834"/>
        <v>b</v>
      </c>
      <c r="B523" s="5" t="s">
        <v>2</v>
      </c>
      <c r="C523" s="6" t="s">
        <v>6</v>
      </c>
      <c r="D523" s="24"/>
      <c r="E523" s="24"/>
      <c r="F523" s="24"/>
      <c r="G523" s="26">
        <v>0</v>
      </c>
      <c r="H523" s="26">
        <v>0</v>
      </c>
      <c r="I523" s="24"/>
      <c r="J523" s="24"/>
      <c r="K523" s="24">
        <f t="shared" si="845"/>
        <v>0</v>
      </c>
      <c r="L523" s="43">
        <f t="shared" si="846"/>
        <v>0</v>
      </c>
      <c r="M523" s="46" t="e">
        <f t="shared" si="833"/>
        <v>#DIV/0!</v>
      </c>
      <c r="N523" s="17"/>
      <c r="O523" s="12" t="s">
        <v>89</v>
      </c>
    </row>
    <row r="524" spans="1:15" ht="18.75" hidden="1" x14ac:dyDescent="0.25">
      <c r="A524" s="13" t="str">
        <f t="shared" si="834"/>
        <v>b</v>
      </c>
      <c r="B524" s="5" t="s">
        <v>2</v>
      </c>
      <c r="C524" s="7" t="s">
        <v>7</v>
      </c>
      <c r="D524" s="24"/>
      <c r="E524" s="24"/>
      <c r="F524" s="24"/>
      <c r="G524" s="26">
        <v>0</v>
      </c>
      <c r="H524" s="26">
        <v>0</v>
      </c>
      <c r="I524" s="24"/>
      <c r="J524" s="24"/>
      <c r="K524" s="24">
        <f t="shared" si="845"/>
        <v>0</v>
      </c>
      <c r="L524" s="43">
        <f t="shared" si="846"/>
        <v>0</v>
      </c>
      <c r="M524" s="46" t="e">
        <f t="shared" si="833"/>
        <v>#DIV/0!</v>
      </c>
      <c r="N524" s="17"/>
      <c r="O524" s="12" t="s">
        <v>89</v>
      </c>
    </row>
    <row r="525" spans="1:15" ht="18.75" hidden="1" x14ac:dyDescent="0.25">
      <c r="A525" s="13" t="str">
        <f t="shared" si="834"/>
        <v>b</v>
      </c>
      <c r="B525" s="5" t="s">
        <v>2</v>
      </c>
      <c r="C525" s="7" t="s">
        <v>8</v>
      </c>
      <c r="D525" s="24"/>
      <c r="E525" s="24"/>
      <c r="F525" s="24"/>
      <c r="G525" s="26">
        <v>0</v>
      </c>
      <c r="H525" s="26">
        <v>0</v>
      </c>
      <c r="I525" s="24"/>
      <c r="J525" s="24"/>
      <c r="K525" s="24">
        <f t="shared" si="845"/>
        <v>0</v>
      </c>
      <c r="L525" s="43">
        <f t="shared" si="846"/>
        <v>0</v>
      </c>
      <c r="M525" s="46" t="e">
        <f t="shared" si="833"/>
        <v>#DIV/0!</v>
      </c>
      <c r="N525" s="17"/>
      <c r="O525" s="12" t="s">
        <v>89</v>
      </c>
    </row>
    <row r="526" spans="1:15" ht="18.75" hidden="1" x14ac:dyDescent="0.25">
      <c r="A526" s="13" t="str">
        <f t="shared" si="834"/>
        <v>b</v>
      </c>
      <c r="B526" s="5" t="s">
        <v>2</v>
      </c>
      <c r="C526" s="7" t="s">
        <v>9</v>
      </c>
      <c r="D526" s="24"/>
      <c r="E526" s="24"/>
      <c r="F526" s="24"/>
      <c r="G526" s="26">
        <v>0</v>
      </c>
      <c r="H526" s="26">
        <v>0</v>
      </c>
      <c r="I526" s="24"/>
      <c r="J526" s="24"/>
      <c r="K526" s="24">
        <f t="shared" si="845"/>
        <v>0</v>
      </c>
      <c r="L526" s="43">
        <f t="shared" si="846"/>
        <v>0</v>
      </c>
      <c r="M526" s="46" t="e">
        <f t="shared" si="833"/>
        <v>#DIV/0!</v>
      </c>
      <c r="N526" s="17"/>
      <c r="O526" s="12" t="s">
        <v>89</v>
      </c>
    </row>
    <row r="527" spans="1:15" ht="18.75" hidden="1" x14ac:dyDescent="0.25">
      <c r="A527" s="13" t="str">
        <f t="shared" si="834"/>
        <v>b</v>
      </c>
      <c r="B527" s="5" t="s">
        <v>2</v>
      </c>
      <c r="C527" s="7" t="s">
        <v>10</v>
      </c>
      <c r="D527" s="24"/>
      <c r="E527" s="24"/>
      <c r="F527" s="24"/>
      <c r="G527" s="26">
        <v>0</v>
      </c>
      <c r="H527" s="26">
        <v>0</v>
      </c>
      <c r="I527" s="24"/>
      <c r="J527" s="24"/>
      <c r="K527" s="24">
        <f t="shared" si="845"/>
        <v>0</v>
      </c>
      <c r="L527" s="43">
        <f t="shared" si="846"/>
        <v>0</v>
      </c>
      <c r="M527" s="46" t="e">
        <f t="shared" si="833"/>
        <v>#DIV/0!</v>
      </c>
      <c r="N527" s="17"/>
      <c r="O527" s="12" t="s">
        <v>89</v>
      </c>
    </row>
    <row r="528" spans="1:15" ht="18.75" hidden="1" x14ac:dyDescent="0.25">
      <c r="A528" s="13" t="str">
        <f t="shared" si="834"/>
        <v>b</v>
      </c>
      <c r="B528" s="5" t="s">
        <v>2</v>
      </c>
      <c r="C528" s="4" t="s">
        <v>11</v>
      </c>
      <c r="D528" s="23"/>
      <c r="E528" s="23"/>
      <c r="F528" s="23"/>
      <c r="G528" s="23">
        <v>0</v>
      </c>
      <c r="H528" s="23">
        <v>0</v>
      </c>
      <c r="I528" s="24"/>
      <c r="J528" s="23"/>
      <c r="K528" s="23">
        <f t="shared" si="845"/>
        <v>0</v>
      </c>
      <c r="L528" s="44">
        <f t="shared" si="846"/>
        <v>0</v>
      </c>
      <c r="M528" s="45" t="e">
        <f t="shared" si="833"/>
        <v>#DIV/0!</v>
      </c>
      <c r="N528" s="16"/>
      <c r="O528" s="12" t="s">
        <v>89</v>
      </c>
    </row>
    <row r="529" spans="1:15" ht="18.75" hidden="1" x14ac:dyDescent="0.25">
      <c r="A529" s="13" t="str">
        <f t="shared" si="834"/>
        <v>b</v>
      </c>
      <c r="B529" s="5" t="s">
        <v>2</v>
      </c>
      <c r="C529" s="4" t="s">
        <v>12</v>
      </c>
      <c r="D529" s="23"/>
      <c r="E529" s="23"/>
      <c r="F529" s="23"/>
      <c r="G529" s="23">
        <v>0</v>
      </c>
      <c r="H529" s="23">
        <v>0</v>
      </c>
      <c r="I529" s="24"/>
      <c r="J529" s="23"/>
      <c r="K529" s="23">
        <f t="shared" si="845"/>
        <v>0</v>
      </c>
      <c r="L529" s="44">
        <f t="shared" si="846"/>
        <v>0</v>
      </c>
      <c r="M529" s="45" t="e">
        <f t="shared" si="833"/>
        <v>#DIV/0!</v>
      </c>
      <c r="N529" s="16"/>
      <c r="O529" s="12" t="s">
        <v>89</v>
      </c>
    </row>
    <row r="530" spans="1:15" ht="18.75" hidden="1" x14ac:dyDescent="0.25">
      <c r="A530" s="13" t="str">
        <f t="shared" si="834"/>
        <v>b</v>
      </c>
      <c r="B530" s="5" t="s">
        <v>2</v>
      </c>
      <c r="C530" s="4" t="s">
        <v>13</v>
      </c>
      <c r="D530" s="23"/>
      <c r="E530" s="23"/>
      <c r="F530" s="23"/>
      <c r="G530" s="23">
        <v>0</v>
      </c>
      <c r="H530" s="23">
        <v>0</v>
      </c>
      <c r="I530" s="24"/>
      <c r="J530" s="23"/>
      <c r="K530" s="23">
        <f t="shared" si="845"/>
        <v>0</v>
      </c>
      <c r="L530" s="44">
        <f t="shared" si="846"/>
        <v>0</v>
      </c>
      <c r="M530" s="45" t="e">
        <f t="shared" si="833"/>
        <v>#DIV/0!</v>
      </c>
      <c r="N530" s="16"/>
      <c r="O530" s="12" t="s">
        <v>89</v>
      </c>
    </row>
    <row r="531" spans="1:15" ht="31.5" x14ac:dyDescent="0.25">
      <c r="A531" s="13" t="str">
        <f t="shared" si="834"/>
        <v>a</v>
      </c>
      <c r="B531" s="18" t="s">
        <v>145</v>
      </c>
      <c r="C531" s="19" t="s">
        <v>51</v>
      </c>
      <c r="D531" s="32">
        <f t="shared" ref="D531" si="847">D532+D540+D541+D542</f>
        <v>0</v>
      </c>
      <c r="E531" s="32"/>
      <c r="F531" s="32"/>
      <c r="G531" s="33">
        <f t="shared" ref="G531:H531" si="848">G532+G540+G541+G542</f>
        <v>1800000</v>
      </c>
      <c r="H531" s="33">
        <f t="shared" si="848"/>
        <v>1800000</v>
      </c>
      <c r="I531" s="32">
        <f t="shared" ref="I531" si="849">I532+I540+I541+I542</f>
        <v>1084336</v>
      </c>
      <c r="J531" s="32">
        <f t="shared" ref="J531" si="850">J532+J540+J541+J542</f>
        <v>1023664</v>
      </c>
      <c r="K531" s="32">
        <f t="shared" ref="K531" si="851">K532+K540+K541+K542</f>
        <v>2108000</v>
      </c>
      <c r="L531" s="36">
        <f t="shared" ref="L531" si="852">L532+L540+L541+L542</f>
        <v>-308000</v>
      </c>
      <c r="M531" s="37">
        <f t="shared" si="833"/>
        <v>1.1711111111111112</v>
      </c>
      <c r="N531" s="50"/>
      <c r="O531" s="12" t="s">
        <v>89</v>
      </c>
    </row>
    <row r="532" spans="1:15" ht="18.75" x14ac:dyDescent="0.25">
      <c r="A532" s="13" t="str">
        <f t="shared" si="834"/>
        <v>a</v>
      </c>
      <c r="B532" s="3" t="s">
        <v>2</v>
      </c>
      <c r="C532" s="4" t="s">
        <v>3</v>
      </c>
      <c r="D532" s="34">
        <f t="shared" ref="D532" si="853">D533+D534+D535+D536+D537+D538+D539</f>
        <v>0</v>
      </c>
      <c r="E532" s="34"/>
      <c r="F532" s="34"/>
      <c r="G532" s="34">
        <f t="shared" ref="G532:H532" si="854">G533+G534+G535+G536+G537+G538+G539</f>
        <v>1800000</v>
      </c>
      <c r="H532" s="34">
        <f t="shared" si="854"/>
        <v>1800000</v>
      </c>
      <c r="I532" s="32">
        <f t="shared" ref="I532" si="855">I533+I534+I535+I536+I537+I538+I539</f>
        <v>1084336</v>
      </c>
      <c r="J532" s="34">
        <f t="shared" ref="J532:L532" si="856">J533+J534+J535+J536+J537+J538+J539</f>
        <v>1023664</v>
      </c>
      <c r="K532" s="34">
        <f t="shared" si="856"/>
        <v>2108000</v>
      </c>
      <c r="L532" s="38">
        <f t="shared" si="856"/>
        <v>-308000</v>
      </c>
      <c r="M532" s="39">
        <f t="shared" si="833"/>
        <v>1.1711111111111112</v>
      </c>
      <c r="N532" s="50"/>
      <c r="O532" s="12" t="s">
        <v>89</v>
      </c>
    </row>
    <row r="533" spans="1:15" ht="18.75" hidden="1" x14ac:dyDescent="0.25">
      <c r="A533" s="13" t="str">
        <f t="shared" si="834"/>
        <v>b</v>
      </c>
      <c r="B533" s="5" t="s">
        <v>2</v>
      </c>
      <c r="C533" s="6" t="s">
        <v>4</v>
      </c>
      <c r="D533" s="24"/>
      <c r="E533" s="24"/>
      <c r="F533" s="24"/>
      <c r="G533" s="26">
        <v>0</v>
      </c>
      <c r="H533" s="26">
        <v>0</v>
      </c>
      <c r="I533" s="24"/>
      <c r="J533" s="24"/>
      <c r="K533" s="24">
        <f t="shared" ref="K533:K542" si="857">I533+J533</f>
        <v>0</v>
      </c>
      <c r="L533" s="43">
        <f t="shared" ref="L533:L542" si="858">H533-K533</f>
        <v>0</v>
      </c>
      <c r="M533" s="46" t="e">
        <f t="shared" si="833"/>
        <v>#DIV/0!</v>
      </c>
      <c r="N533" s="17"/>
      <c r="O533" s="12" t="s">
        <v>89</v>
      </c>
    </row>
    <row r="534" spans="1:15" ht="100.5" customHeight="1" x14ac:dyDescent="0.25">
      <c r="A534" s="13" t="str">
        <f t="shared" si="834"/>
        <v>a</v>
      </c>
      <c r="B534" s="5" t="s">
        <v>2</v>
      </c>
      <c r="C534" s="6" t="s">
        <v>5</v>
      </c>
      <c r="D534" s="32"/>
      <c r="E534" s="32"/>
      <c r="F534" s="32"/>
      <c r="G534" s="35">
        <v>1800000</v>
      </c>
      <c r="H534" s="35">
        <v>1800000</v>
      </c>
      <c r="I534" s="32">
        <v>1084336</v>
      </c>
      <c r="J534" s="32">
        <v>1023664</v>
      </c>
      <c r="K534" s="32">
        <f t="shared" si="857"/>
        <v>2108000</v>
      </c>
      <c r="L534" s="36">
        <f t="shared" si="858"/>
        <v>-308000</v>
      </c>
      <c r="M534" s="37">
        <f t="shared" si="833"/>
        <v>1.1711111111111112</v>
      </c>
      <c r="N534" s="50" t="s">
        <v>212</v>
      </c>
      <c r="O534" s="12" t="s">
        <v>89</v>
      </c>
    </row>
    <row r="535" spans="1:15" ht="18.75" hidden="1" x14ac:dyDescent="0.25">
      <c r="A535" s="13" t="str">
        <f t="shared" si="834"/>
        <v>b</v>
      </c>
      <c r="B535" s="5" t="s">
        <v>2</v>
      </c>
      <c r="C535" s="6" t="s">
        <v>6</v>
      </c>
      <c r="D535" s="24"/>
      <c r="E535" s="24"/>
      <c r="F535" s="24"/>
      <c r="G535" s="26">
        <v>0</v>
      </c>
      <c r="H535" s="26">
        <v>0</v>
      </c>
      <c r="I535" s="24"/>
      <c r="J535" s="24"/>
      <c r="K535" s="24">
        <f t="shared" si="857"/>
        <v>0</v>
      </c>
      <c r="L535" s="43">
        <f t="shared" si="858"/>
        <v>0</v>
      </c>
      <c r="M535" s="46" t="e">
        <f t="shared" si="833"/>
        <v>#DIV/0!</v>
      </c>
      <c r="N535" s="17"/>
      <c r="O535" s="12" t="s">
        <v>89</v>
      </c>
    </row>
    <row r="536" spans="1:15" ht="18.75" hidden="1" x14ac:dyDescent="0.25">
      <c r="A536" s="13" t="str">
        <f t="shared" si="834"/>
        <v>b</v>
      </c>
      <c r="B536" s="5" t="s">
        <v>2</v>
      </c>
      <c r="C536" s="7" t="s">
        <v>7</v>
      </c>
      <c r="D536" s="24"/>
      <c r="E536" s="24"/>
      <c r="F536" s="24"/>
      <c r="G536" s="26">
        <v>0</v>
      </c>
      <c r="H536" s="26">
        <v>0</v>
      </c>
      <c r="I536" s="24"/>
      <c r="J536" s="24"/>
      <c r="K536" s="24">
        <f t="shared" si="857"/>
        <v>0</v>
      </c>
      <c r="L536" s="43">
        <f t="shared" si="858"/>
        <v>0</v>
      </c>
      <c r="M536" s="46" t="e">
        <f t="shared" si="833"/>
        <v>#DIV/0!</v>
      </c>
      <c r="N536" s="17"/>
      <c r="O536" s="12" t="s">
        <v>89</v>
      </c>
    </row>
    <row r="537" spans="1:15" ht="18.75" hidden="1" x14ac:dyDescent="0.25">
      <c r="A537" s="13" t="str">
        <f t="shared" si="834"/>
        <v>b</v>
      </c>
      <c r="B537" s="5" t="s">
        <v>2</v>
      </c>
      <c r="C537" s="7" t="s">
        <v>8</v>
      </c>
      <c r="D537" s="24"/>
      <c r="E537" s="24"/>
      <c r="F537" s="24"/>
      <c r="G537" s="26">
        <v>0</v>
      </c>
      <c r="H537" s="26">
        <v>0</v>
      </c>
      <c r="I537" s="24"/>
      <c r="J537" s="24"/>
      <c r="K537" s="24">
        <f t="shared" si="857"/>
        <v>0</v>
      </c>
      <c r="L537" s="43">
        <f t="shared" si="858"/>
        <v>0</v>
      </c>
      <c r="M537" s="46" t="e">
        <f t="shared" si="833"/>
        <v>#DIV/0!</v>
      </c>
      <c r="N537" s="17"/>
      <c r="O537" s="12" t="s">
        <v>89</v>
      </c>
    </row>
    <row r="538" spans="1:15" ht="18.75" hidden="1" x14ac:dyDescent="0.25">
      <c r="A538" s="13" t="str">
        <f t="shared" si="834"/>
        <v>b</v>
      </c>
      <c r="B538" s="5" t="s">
        <v>2</v>
      </c>
      <c r="C538" s="7" t="s">
        <v>9</v>
      </c>
      <c r="D538" s="24"/>
      <c r="E538" s="24"/>
      <c r="F538" s="24"/>
      <c r="G538" s="26">
        <v>0</v>
      </c>
      <c r="H538" s="26">
        <v>0</v>
      </c>
      <c r="I538" s="24"/>
      <c r="J538" s="24"/>
      <c r="K538" s="24">
        <f t="shared" si="857"/>
        <v>0</v>
      </c>
      <c r="L538" s="43">
        <f t="shared" si="858"/>
        <v>0</v>
      </c>
      <c r="M538" s="46" t="e">
        <f t="shared" si="833"/>
        <v>#DIV/0!</v>
      </c>
      <c r="N538" s="17"/>
      <c r="O538" s="12" t="s">
        <v>89</v>
      </c>
    </row>
    <row r="539" spans="1:15" ht="18.75" hidden="1" x14ac:dyDescent="0.25">
      <c r="A539" s="13" t="str">
        <f t="shared" si="834"/>
        <v>b</v>
      </c>
      <c r="B539" s="5" t="s">
        <v>2</v>
      </c>
      <c r="C539" s="7" t="s">
        <v>10</v>
      </c>
      <c r="D539" s="24"/>
      <c r="E539" s="24"/>
      <c r="F539" s="24"/>
      <c r="G539" s="26">
        <v>0</v>
      </c>
      <c r="H539" s="26">
        <v>0</v>
      </c>
      <c r="I539" s="24"/>
      <c r="J539" s="24"/>
      <c r="K539" s="24">
        <f t="shared" si="857"/>
        <v>0</v>
      </c>
      <c r="L539" s="43">
        <f t="shared" si="858"/>
        <v>0</v>
      </c>
      <c r="M539" s="46" t="e">
        <f t="shared" si="833"/>
        <v>#DIV/0!</v>
      </c>
      <c r="N539" s="17"/>
      <c r="O539" s="12" t="s">
        <v>89</v>
      </c>
    </row>
    <row r="540" spans="1:15" ht="18.75" hidden="1" x14ac:dyDescent="0.25">
      <c r="A540" s="13" t="str">
        <f t="shared" si="834"/>
        <v>b</v>
      </c>
      <c r="B540" s="5" t="s">
        <v>2</v>
      </c>
      <c r="C540" s="4" t="s">
        <v>11</v>
      </c>
      <c r="D540" s="23"/>
      <c r="E540" s="23"/>
      <c r="F540" s="23"/>
      <c r="G540" s="23">
        <v>0</v>
      </c>
      <c r="H540" s="23">
        <v>0</v>
      </c>
      <c r="I540" s="24"/>
      <c r="J540" s="23"/>
      <c r="K540" s="23">
        <f t="shared" si="857"/>
        <v>0</v>
      </c>
      <c r="L540" s="44">
        <f t="shared" si="858"/>
        <v>0</v>
      </c>
      <c r="M540" s="45" t="e">
        <f t="shared" si="833"/>
        <v>#DIV/0!</v>
      </c>
      <c r="N540" s="16"/>
      <c r="O540" s="12" t="s">
        <v>89</v>
      </c>
    </row>
    <row r="541" spans="1:15" ht="18.75" hidden="1" x14ac:dyDescent="0.25">
      <c r="A541" s="13" t="str">
        <f t="shared" si="834"/>
        <v>b</v>
      </c>
      <c r="B541" s="5" t="s">
        <v>2</v>
      </c>
      <c r="C541" s="4" t="s">
        <v>12</v>
      </c>
      <c r="D541" s="23"/>
      <c r="E541" s="23"/>
      <c r="F541" s="23"/>
      <c r="G541" s="23">
        <v>0</v>
      </c>
      <c r="H541" s="23">
        <v>0</v>
      </c>
      <c r="I541" s="24"/>
      <c r="J541" s="23"/>
      <c r="K541" s="23">
        <f t="shared" si="857"/>
        <v>0</v>
      </c>
      <c r="L541" s="44">
        <f t="shared" si="858"/>
        <v>0</v>
      </c>
      <c r="M541" s="45" t="e">
        <f t="shared" si="833"/>
        <v>#DIV/0!</v>
      </c>
      <c r="N541" s="16"/>
      <c r="O541" s="12" t="s">
        <v>89</v>
      </c>
    </row>
    <row r="542" spans="1:15" ht="18.75" hidden="1" x14ac:dyDescent="0.25">
      <c r="A542" s="13" t="str">
        <f t="shared" si="834"/>
        <v>b</v>
      </c>
      <c r="B542" s="5" t="s">
        <v>2</v>
      </c>
      <c r="C542" s="4" t="s">
        <v>13</v>
      </c>
      <c r="D542" s="23"/>
      <c r="E542" s="23"/>
      <c r="F542" s="23"/>
      <c r="G542" s="23">
        <v>0</v>
      </c>
      <c r="H542" s="23">
        <v>0</v>
      </c>
      <c r="I542" s="24"/>
      <c r="J542" s="23"/>
      <c r="K542" s="23">
        <f t="shared" si="857"/>
        <v>0</v>
      </c>
      <c r="L542" s="44">
        <f t="shared" si="858"/>
        <v>0</v>
      </c>
      <c r="M542" s="45" t="e">
        <f t="shared" si="833"/>
        <v>#DIV/0!</v>
      </c>
      <c r="N542" s="16"/>
      <c r="O542" s="12" t="s">
        <v>89</v>
      </c>
    </row>
    <row r="543" spans="1:15" ht="72" x14ac:dyDescent="0.25">
      <c r="A543" s="13" t="str">
        <f t="shared" si="834"/>
        <v>a</v>
      </c>
      <c r="B543" s="18" t="s">
        <v>146</v>
      </c>
      <c r="C543" s="19" t="s">
        <v>147</v>
      </c>
      <c r="D543" s="32">
        <f t="shared" ref="D543" si="859">D544+D552+D553+D554</f>
        <v>0</v>
      </c>
      <c r="E543" s="32"/>
      <c r="F543" s="32"/>
      <c r="G543" s="33">
        <f t="shared" ref="G543:H543" si="860">G544+G552+G553+G554</f>
        <v>260000</v>
      </c>
      <c r="H543" s="33">
        <f t="shared" si="860"/>
        <v>238000</v>
      </c>
      <c r="I543" s="32">
        <f t="shared" ref="I543" si="861">I544+I552+I553+I554</f>
        <v>174295</v>
      </c>
      <c r="J543" s="32">
        <f t="shared" ref="J543" si="862">J544+J552+J553+J554</f>
        <v>63305</v>
      </c>
      <c r="K543" s="32">
        <f t="shared" ref="K543" si="863">K544+K552+K553+K554</f>
        <v>237600</v>
      </c>
      <c r="L543" s="36">
        <f t="shared" ref="L543" si="864">L544+L552+L553+L554</f>
        <v>400</v>
      </c>
      <c r="M543" s="37">
        <f t="shared" si="833"/>
        <v>0.99831932773109244</v>
      </c>
      <c r="N543" s="50"/>
      <c r="O543" s="12" t="s">
        <v>89</v>
      </c>
    </row>
    <row r="544" spans="1:15" ht="18.75" x14ac:dyDescent="0.25">
      <c r="A544" s="13" t="str">
        <f t="shared" si="834"/>
        <v>a</v>
      </c>
      <c r="B544" s="3" t="s">
        <v>2</v>
      </c>
      <c r="C544" s="4" t="s">
        <v>3</v>
      </c>
      <c r="D544" s="34">
        <f t="shared" ref="D544" si="865">D545+D546+D547+D548+D549+D550+D551</f>
        <v>0</v>
      </c>
      <c r="E544" s="34"/>
      <c r="F544" s="34"/>
      <c r="G544" s="34">
        <f t="shared" ref="G544:H544" si="866">G545+G546+G547+G548+G549+G550+G551</f>
        <v>260000</v>
      </c>
      <c r="H544" s="34">
        <f t="shared" si="866"/>
        <v>238000</v>
      </c>
      <c r="I544" s="32">
        <f t="shared" ref="I544" si="867">I545+I546+I547+I548+I549+I550+I551</f>
        <v>174295</v>
      </c>
      <c r="J544" s="34">
        <f t="shared" ref="J544:L544" si="868">J545+J546+J547+J548+J549+J550+J551</f>
        <v>63305</v>
      </c>
      <c r="K544" s="34">
        <f t="shared" si="868"/>
        <v>237600</v>
      </c>
      <c r="L544" s="38">
        <f t="shared" si="868"/>
        <v>400</v>
      </c>
      <c r="M544" s="39">
        <f t="shared" si="833"/>
        <v>0.99831932773109244</v>
      </c>
      <c r="N544" s="50"/>
      <c r="O544" s="12" t="s">
        <v>89</v>
      </c>
    </row>
    <row r="545" spans="1:15" ht="18.75" hidden="1" x14ac:dyDescent="0.25">
      <c r="A545" s="13" t="str">
        <f t="shared" si="834"/>
        <v>b</v>
      </c>
      <c r="B545" s="5" t="s">
        <v>2</v>
      </c>
      <c r="C545" s="6" t="s">
        <v>4</v>
      </c>
      <c r="D545" s="24"/>
      <c r="E545" s="24"/>
      <c r="F545" s="24"/>
      <c r="G545" s="26">
        <v>0</v>
      </c>
      <c r="H545" s="26">
        <v>0</v>
      </c>
      <c r="I545" s="24"/>
      <c r="J545" s="24"/>
      <c r="K545" s="24">
        <f t="shared" ref="K545:K554" si="869">I545+J545</f>
        <v>0</v>
      </c>
      <c r="L545" s="43">
        <f t="shared" ref="L545:L554" si="870">H545-K545</f>
        <v>0</v>
      </c>
      <c r="M545" s="46" t="e">
        <f t="shared" si="833"/>
        <v>#DIV/0!</v>
      </c>
      <c r="N545" s="17"/>
      <c r="O545" s="12" t="s">
        <v>89</v>
      </c>
    </row>
    <row r="546" spans="1:15" ht="18.75" x14ac:dyDescent="0.25">
      <c r="A546" s="13" t="str">
        <f t="shared" si="834"/>
        <v>a</v>
      </c>
      <c r="B546" s="5" t="s">
        <v>2</v>
      </c>
      <c r="C546" s="6" t="s">
        <v>5</v>
      </c>
      <c r="D546" s="32"/>
      <c r="E546" s="32"/>
      <c r="F546" s="32"/>
      <c r="G546" s="35">
        <v>260000</v>
      </c>
      <c r="H546" s="35">
        <v>238000</v>
      </c>
      <c r="I546" s="32">
        <v>174295</v>
      </c>
      <c r="J546" s="32">
        <v>63305</v>
      </c>
      <c r="K546" s="32">
        <f t="shared" si="869"/>
        <v>237600</v>
      </c>
      <c r="L546" s="36">
        <f t="shared" si="870"/>
        <v>400</v>
      </c>
      <c r="M546" s="37">
        <f t="shared" si="833"/>
        <v>0.99831932773109244</v>
      </c>
      <c r="N546" s="50"/>
      <c r="O546" s="12" t="s">
        <v>89</v>
      </c>
    </row>
    <row r="547" spans="1:15" ht="18.75" hidden="1" x14ac:dyDescent="0.25">
      <c r="A547" s="13" t="str">
        <f t="shared" si="834"/>
        <v>b</v>
      </c>
      <c r="B547" s="5" t="s">
        <v>2</v>
      </c>
      <c r="C547" s="6" t="s">
        <v>6</v>
      </c>
      <c r="D547" s="24"/>
      <c r="E547" s="24"/>
      <c r="F547" s="24"/>
      <c r="G547" s="26">
        <v>0</v>
      </c>
      <c r="H547" s="26">
        <v>0</v>
      </c>
      <c r="I547" s="24"/>
      <c r="J547" s="24"/>
      <c r="K547" s="24">
        <f t="shared" si="869"/>
        <v>0</v>
      </c>
      <c r="L547" s="43">
        <f t="shared" si="870"/>
        <v>0</v>
      </c>
      <c r="M547" s="46" t="e">
        <f t="shared" si="833"/>
        <v>#DIV/0!</v>
      </c>
      <c r="N547" s="17"/>
      <c r="O547" s="12" t="s">
        <v>89</v>
      </c>
    </row>
    <row r="548" spans="1:15" ht="18.75" hidden="1" x14ac:dyDescent="0.25">
      <c r="A548" s="13" t="str">
        <f t="shared" si="834"/>
        <v>b</v>
      </c>
      <c r="B548" s="5" t="s">
        <v>2</v>
      </c>
      <c r="C548" s="7" t="s">
        <v>7</v>
      </c>
      <c r="D548" s="24"/>
      <c r="E548" s="24"/>
      <c r="F548" s="24"/>
      <c r="G548" s="26">
        <v>0</v>
      </c>
      <c r="H548" s="26">
        <v>0</v>
      </c>
      <c r="I548" s="24"/>
      <c r="J548" s="24"/>
      <c r="K548" s="24">
        <f t="shared" si="869"/>
        <v>0</v>
      </c>
      <c r="L548" s="43">
        <f t="shared" si="870"/>
        <v>0</v>
      </c>
      <c r="M548" s="46" t="e">
        <f t="shared" si="833"/>
        <v>#DIV/0!</v>
      </c>
      <c r="N548" s="17"/>
      <c r="O548" s="12" t="s">
        <v>89</v>
      </c>
    </row>
    <row r="549" spans="1:15" ht="18.75" hidden="1" x14ac:dyDescent="0.25">
      <c r="A549" s="13" t="str">
        <f t="shared" si="834"/>
        <v>b</v>
      </c>
      <c r="B549" s="5" t="s">
        <v>2</v>
      </c>
      <c r="C549" s="7" t="s">
        <v>8</v>
      </c>
      <c r="D549" s="24"/>
      <c r="E549" s="24"/>
      <c r="F549" s="24"/>
      <c r="G549" s="26">
        <v>0</v>
      </c>
      <c r="H549" s="26">
        <v>0</v>
      </c>
      <c r="I549" s="24"/>
      <c r="J549" s="24"/>
      <c r="K549" s="24">
        <f t="shared" si="869"/>
        <v>0</v>
      </c>
      <c r="L549" s="43">
        <f t="shared" si="870"/>
        <v>0</v>
      </c>
      <c r="M549" s="46" t="e">
        <f t="shared" si="833"/>
        <v>#DIV/0!</v>
      </c>
      <c r="N549" s="17"/>
      <c r="O549" s="12" t="s">
        <v>89</v>
      </c>
    </row>
    <row r="550" spans="1:15" ht="18.75" hidden="1" x14ac:dyDescent="0.25">
      <c r="A550" s="13" t="str">
        <f t="shared" si="834"/>
        <v>b</v>
      </c>
      <c r="B550" s="5" t="s">
        <v>2</v>
      </c>
      <c r="C550" s="7" t="s">
        <v>9</v>
      </c>
      <c r="D550" s="24"/>
      <c r="E550" s="24"/>
      <c r="F550" s="24"/>
      <c r="G550" s="26">
        <v>0</v>
      </c>
      <c r="H550" s="26">
        <v>0</v>
      </c>
      <c r="I550" s="24"/>
      <c r="J550" s="24"/>
      <c r="K550" s="24">
        <f t="shared" si="869"/>
        <v>0</v>
      </c>
      <c r="L550" s="43">
        <f t="shared" si="870"/>
        <v>0</v>
      </c>
      <c r="M550" s="46" t="e">
        <f t="shared" si="833"/>
        <v>#DIV/0!</v>
      </c>
      <c r="N550" s="17"/>
      <c r="O550" s="12" t="s">
        <v>89</v>
      </c>
    </row>
    <row r="551" spans="1:15" ht="18.75" hidden="1" x14ac:dyDescent="0.25">
      <c r="A551" s="13" t="str">
        <f t="shared" si="834"/>
        <v>b</v>
      </c>
      <c r="B551" s="5" t="s">
        <v>2</v>
      </c>
      <c r="C551" s="7" t="s">
        <v>10</v>
      </c>
      <c r="D551" s="24"/>
      <c r="E551" s="24"/>
      <c r="F551" s="24"/>
      <c r="G551" s="26">
        <v>0</v>
      </c>
      <c r="H551" s="26">
        <v>0</v>
      </c>
      <c r="I551" s="24"/>
      <c r="J551" s="24"/>
      <c r="K551" s="24">
        <f t="shared" si="869"/>
        <v>0</v>
      </c>
      <c r="L551" s="43">
        <f t="shared" si="870"/>
        <v>0</v>
      </c>
      <c r="M551" s="46" t="e">
        <f t="shared" si="833"/>
        <v>#DIV/0!</v>
      </c>
      <c r="N551" s="17"/>
      <c r="O551" s="12" t="s">
        <v>89</v>
      </c>
    </row>
    <row r="552" spans="1:15" ht="18.75" hidden="1" x14ac:dyDescent="0.25">
      <c r="A552" s="13" t="str">
        <f t="shared" si="834"/>
        <v>b</v>
      </c>
      <c r="B552" s="5" t="s">
        <v>2</v>
      </c>
      <c r="C552" s="4" t="s">
        <v>11</v>
      </c>
      <c r="D552" s="23"/>
      <c r="E552" s="23"/>
      <c r="F552" s="23"/>
      <c r="G552" s="23">
        <v>0</v>
      </c>
      <c r="H552" s="23">
        <v>0</v>
      </c>
      <c r="I552" s="24"/>
      <c r="J552" s="23"/>
      <c r="K552" s="23">
        <f t="shared" si="869"/>
        <v>0</v>
      </c>
      <c r="L552" s="44">
        <f t="shared" si="870"/>
        <v>0</v>
      </c>
      <c r="M552" s="45" t="e">
        <f t="shared" si="833"/>
        <v>#DIV/0!</v>
      </c>
      <c r="N552" s="16"/>
      <c r="O552" s="12" t="s">
        <v>89</v>
      </c>
    </row>
    <row r="553" spans="1:15" ht="18.75" hidden="1" x14ac:dyDescent="0.25">
      <c r="A553" s="13" t="str">
        <f t="shared" si="834"/>
        <v>b</v>
      </c>
      <c r="B553" s="5" t="s">
        <v>2</v>
      </c>
      <c r="C553" s="4" t="s">
        <v>12</v>
      </c>
      <c r="D553" s="23"/>
      <c r="E553" s="23"/>
      <c r="F553" s="23"/>
      <c r="G553" s="23">
        <v>0</v>
      </c>
      <c r="H553" s="23">
        <v>0</v>
      </c>
      <c r="I553" s="24"/>
      <c r="J553" s="23"/>
      <c r="K553" s="23">
        <f t="shared" si="869"/>
        <v>0</v>
      </c>
      <c r="L553" s="44">
        <f t="shared" si="870"/>
        <v>0</v>
      </c>
      <c r="M553" s="45" t="e">
        <f t="shared" si="833"/>
        <v>#DIV/0!</v>
      </c>
      <c r="N553" s="16"/>
      <c r="O553" s="12" t="s">
        <v>89</v>
      </c>
    </row>
    <row r="554" spans="1:15" ht="18.75" hidden="1" x14ac:dyDescent="0.25">
      <c r="A554" s="13" t="str">
        <f t="shared" si="834"/>
        <v>b</v>
      </c>
      <c r="B554" s="5" t="s">
        <v>2</v>
      </c>
      <c r="C554" s="4" t="s">
        <v>13</v>
      </c>
      <c r="D554" s="23"/>
      <c r="E554" s="23"/>
      <c r="F554" s="23"/>
      <c r="G554" s="23">
        <v>0</v>
      </c>
      <c r="H554" s="23">
        <v>0</v>
      </c>
      <c r="I554" s="24"/>
      <c r="J554" s="23"/>
      <c r="K554" s="23">
        <f t="shared" si="869"/>
        <v>0</v>
      </c>
      <c r="L554" s="44">
        <f t="shared" si="870"/>
        <v>0</v>
      </c>
      <c r="M554" s="45" t="e">
        <f t="shared" si="833"/>
        <v>#DIV/0!</v>
      </c>
      <c r="N554" s="16"/>
      <c r="O554" s="12" t="s">
        <v>89</v>
      </c>
    </row>
    <row r="555" spans="1:15" ht="31.5" x14ac:dyDescent="0.25">
      <c r="A555" s="13" t="str">
        <f t="shared" si="834"/>
        <v>a</v>
      </c>
      <c r="B555" s="18" t="s">
        <v>148</v>
      </c>
      <c r="C555" s="19" t="s">
        <v>52</v>
      </c>
      <c r="D555" s="24">
        <f t="shared" ref="D555" si="871">D556+D564+D565+D566</f>
        <v>0</v>
      </c>
      <c r="E555" s="24">
        <f t="shared" ref="E555:F555" si="872">E556+E564+E565+E566</f>
        <v>2689</v>
      </c>
      <c r="F555" s="24">
        <f t="shared" si="872"/>
        <v>0</v>
      </c>
      <c r="G555" s="24">
        <f t="shared" ref="G555:J555" si="873">G556+G564+G565+G566</f>
        <v>15670000</v>
      </c>
      <c r="H555" s="24">
        <f t="shared" si="873"/>
        <v>15667320</v>
      </c>
      <c r="I555" s="24">
        <f t="shared" ref="I555" si="874">I556+I564+I565+I566</f>
        <v>9364986</v>
      </c>
      <c r="J555" s="24">
        <f t="shared" si="873"/>
        <v>4375444</v>
      </c>
      <c r="K555" s="24">
        <f t="shared" ref="K555" si="875">K556+K564+K565+K566</f>
        <v>13740430</v>
      </c>
      <c r="L555" s="43">
        <f t="shared" ref="L555" si="876">L556+L564+L565+L566</f>
        <v>1926890</v>
      </c>
      <c r="M555" s="46">
        <f t="shared" si="833"/>
        <v>0.87701215013161149</v>
      </c>
      <c r="N555" s="50"/>
    </row>
    <row r="556" spans="1:15" ht="18.75" x14ac:dyDescent="0.25">
      <c r="A556" s="13" t="str">
        <f t="shared" si="834"/>
        <v>a</v>
      </c>
      <c r="B556" s="3" t="s">
        <v>2</v>
      </c>
      <c r="C556" s="4" t="s">
        <v>3</v>
      </c>
      <c r="D556" s="23">
        <f t="shared" ref="D556:E556" si="877">D557+D558+D559+D560+D561+D562+D563</f>
        <v>0</v>
      </c>
      <c r="E556" s="23">
        <f t="shared" si="877"/>
        <v>2689</v>
      </c>
      <c r="F556" s="23">
        <f t="shared" ref="F556" si="878">F557+F558+F559+F560+F561+F562+F563</f>
        <v>0</v>
      </c>
      <c r="G556" s="23">
        <f t="shared" ref="G556:J556" si="879">G557+G558+G559+G560+G561+G562+G563</f>
        <v>15670000</v>
      </c>
      <c r="H556" s="23">
        <f t="shared" si="879"/>
        <v>15667320</v>
      </c>
      <c r="I556" s="24">
        <f t="shared" ref="I556" si="880">I557+I558+I559+I560+I561+I562+I563</f>
        <v>9364986</v>
      </c>
      <c r="J556" s="23">
        <f t="shared" si="879"/>
        <v>4375444</v>
      </c>
      <c r="K556" s="23">
        <f t="shared" ref="K556:L556" si="881">K557+K558+K559+K560+K561+K562+K563</f>
        <v>13740430</v>
      </c>
      <c r="L556" s="44">
        <f t="shared" si="881"/>
        <v>1926890</v>
      </c>
      <c r="M556" s="45">
        <f t="shared" si="833"/>
        <v>0.87701215013161149</v>
      </c>
      <c r="N556" s="50"/>
    </row>
    <row r="557" spans="1:15" ht="18.75" hidden="1" x14ac:dyDescent="0.25">
      <c r="A557" s="13" t="str">
        <f t="shared" si="834"/>
        <v>b</v>
      </c>
      <c r="B557" s="5" t="s">
        <v>2</v>
      </c>
      <c r="C557" s="6" t="s">
        <v>4</v>
      </c>
      <c r="D557" s="24">
        <f t="shared" ref="D557:D566" si="882">D569+D581+D593</f>
        <v>0</v>
      </c>
      <c r="E557" s="24">
        <f t="shared" ref="E557:F557" si="883">E569+E581+E593</f>
        <v>0</v>
      </c>
      <c r="F557" s="24">
        <f t="shared" si="883"/>
        <v>0</v>
      </c>
      <c r="G557" s="24">
        <f t="shared" ref="G557:G566" si="884">G569+G581+G593</f>
        <v>0</v>
      </c>
      <c r="H557" s="24">
        <f t="shared" ref="H557:J557" si="885">H569+H581+H593</f>
        <v>0</v>
      </c>
      <c r="I557" s="24">
        <f t="shared" ref="I557" si="886">I569+I581+I593</f>
        <v>0</v>
      </c>
      <c r="J557" s="24">
        <f t="shared" si="885"/>
        <v>0</v>
      </c>
      <c r="K557" s="24">
        <f t="shared" ref="K557:L557" si="887">K569+K581+K593</f>
        <v>0</v>
      </c>
      <c r="L557" s="43">
        <f t="shared" si="887"/>
        <v>0</v>
      </c>
      <c r="M557" s="46" t="e">
        <f t="shared" si="833"/>
        <v>#DIV/0!</v>
      </c>
      <c r="N557" s="17"/>
    </row>
    <row r="558" spans="1:15" ht="18.75" x14ac:dyDescent="0.25">
      <c r="A558" s="13" t="str">
        <f t="shared" si="834"/>
        <v>a</v>
      </c>
      <c r="B558" s="5" t="s">
        <v>2</v>
      </c>
      <c r="C558" s="6" t="s">
        <v>5</v>
      </c>
      <c r="D558" s="24">
        <f t="shared" si="882"/>
        <v>0</v>
      </c>
      <c r="E558" s="24">
        <f t="shared" ref="E558:F558" si="888">E570+E582+E594</f>
        <v>2689</v>
      </c>
      <c r="F558" s="24">
        <f t="shared" si="888"/>
        <v>0</v>
      </c>
      <c r="G558" s="24">
        <f t="shared" si="884"/>
        <v>2600000</v>
      </c>
      <c r="H558" s="24">
        <f t="shared" ref="H558:J558" si="889">H570+H582+H594</f>
        <v>2597320</v>
      </c>
      <c r="I558" s="24">
        <f t="shared" ref="I558" si="890">I570+I582+I594</f>
        <v>1428005</v>
      </c>
      <c r="J558" s="24">
        <f t="shared" si="889"/>
        <v>999795</v>
      </c>
      <c r="K558" s="24">
        <f t="shared" ref="K558:L558" si="891">K570+K582+K594</f>
        <v>2427800</v>
      </c>
      <c r="L558" s="43">
        <f t="shared" si="891"/>
        <v>169520</v>
      </c>
      <c r="M558" s="46">
        <f t="shared" si="833"/>
        <v>0.93473272450063916</v>
      </c>
      <c r="N558" s="50"/>
    </row>
    <row r="559" spans="1:15" ht="18.75" hidden="1" x14ac:dyDescent="0.25">
      <c r="A559" s="13" t="str">
        <f t="shared" si="834"/>
        <v>b</v>
      </c>
      <c r="B559" s="5" t="s">
        <v>2</v>
      </c>
      <c r="C559" s="6" t="s">
        <v>6</v>
      </c>
      <c r="D559" s="24">
        <f t="shared" si="882"/>
        <v>0</v>
      </c>
      <c r="E559" s="24">
        <f t="shared" ref="E559:F559" si="892">E571+E583+E595</f>
        <v>0</v>
      </c>
      <c r="F559" s="24">
        <f t="shared" si="892"/>
        <v>0</v>
      </c>
      <c r="G559" s="24">
        <f t="shared" si="884"/>
        <v>0</v>
      </c>
      <c r="H559" s="24">
        <f t="shared" ref="H559:J559" si="893">H571+H583+H595</f>
        <v>0</v>
      </c>
      <c r="I559" s="24">
        <f t="shared" ref="I559" si="894">I571+I583+I595</f>
        <v>0</v>
      </c>
      <c r="J559" s="24">
        <f t="shared" si="893"/>
        <v>0</v>
      </c>
      <c r="K559" s="24">
        <f t="shared" ref="K559:L559" si="895">K571+K583+K595</f>
        <v>0</v>
      </c>
      <c r="L559" s="43">
        <f t="shared" si="895"/>
        <v>0</v>
      </c>
      <c r="M559" s="46" t="e">
        <f t="shared" si="833"/>
        <v>#DIV/0!</v>
      </c>
      <c r="N559" s="17"/>
    </row>
    <row r="560" spans="1:15" ht="18.75" hidden="1" x14ac:dyDescent="0.25">
      <c r="A560" s="13" t="str">
        <f t="shared" si="834"/>
        <v>b</v>
      </c>
      <c r="B560" s="5" t="s">
        <v>2</v>
      </c>
      <c r="C560" s="7" t="s">
        <v>7</v>
      </c>
      <c r="D560" s="24">
        <f t="shared" si="882"/>
        <v>0</v>
      </c>
      <c r="E560" s="24">
        <f t="shared" ref="E560:F560" si="896">E572+E584+E596</f>
        <v>0</v>
      </c>
      <c r="F560" s="24">
        <f t="shared" si="896"/>
        <v>0</v>
      </c>
      <c r="G560" s="24">
        <f t="shared" si="884"/>
        <v>0</v>
      </c>
      <c r="H560" s="24">
        <f t="shared" ref="H560:J560" si="897">H572+H584+H596</f>
        <v>0</v>
      </c>
      <c r="I560" s="24">
        <f t="shared" ref="I560" si="898">I572+I584+I596</f>
        <v>0</v>
      </c>
      <c r="J560" s="24">
        <f t="shared" si="897"/>
        <v>0</v>
      </c>
      <c r="K560" s="24">
        <f t="shared" ref="K560:L560" si="899">K572+K584+K596</f>
        <v>0</v>
      </c>
      <c r="L560" s="43">
        <f t="shared" si="899"/>
        <v>0</v>
      </c>
      <c r="M560" s="46" t="e">
        <f t="shared" si="833"/>
        <v>#DIV/0!</v>
      </c>
      <c r="N560" s="17"/>
    </row>
    <row r="561" spans="1:15" ht="18.75" hidden="1" x14ac:dyDescent="0.25">
      <c r="A561" s="13" t="str">
        <f t="shared" si="834"/>
        <v>b</v>
      </c>
      <c r="B561" s="5" t="s">
        <v>2</v>
      </c>
      <c r="C561" s="7" t="s">
        <v>8</v>
      </c>
      <c r="D561" s="24">
        <f t="shared" si="882"/>
        <v>0</v>
      </c>
      <c r="E561" s="24">
        <f t="shared" ref="E561:F561" si="900">E573+E585+E597</f>
        <v>0</v>
      </c>
      <c r="F561" s="24">
        <f t="shared" si="900"/>
        <v>0</v>
      </c>
      <c r="G561" s="24">
        <f t="shared" si="884"/>
        <v>0</v>
      </c>
      <c r="H561" s="24">
        <f t="shared" ref="H561:J561" si="901">H573+H585+H597</f>
        <v>0</v>
      </c>
      <c r="I561" s="24">
        <f t="shared" ref="I561" si="902">I573+I585+I597</f>
        <v>0</v>
      </c>
      <c r="J561" s="24">
        <f t="shared" si="901"/>
        <v>0</v>
      </c>
      <c r="K561" s="24">
        <f t="shared" ref="K561:L561" si="903">K573+K585+K597</f>
        <v>0</v>
      </c>
      <c r="L561" s="43">
        <f t="shared" si="903"/>
        <v>0</v>
      </c>
      <c r="M561" s="46" t="e">
        <f t="shared" si="833"/>
        <v>#DIV/0!</v>
      </c>
      <c r="N561" s="17"/>
    </row>
    <row r="562" spans="1:15" ht="18.75" x14ac:dyDescent="0.25">
      <c r="A562" s="13" t="str">
        <f t="shared" si="834"/>
        <v>a</v>
      </c>
      <c r="B562" s="5" t="s">
        <v>2</v>
      </c>
      <c r="C562" s="7" t="s">
        <v>9</v>
      </c>
      <c r="D562" s="24">
        <f t="shared" si="882"/>
        <v>0</v>
      </c>
      <c r="E562" s="24">
        <f t="shared" ref="E562:F562" si="904">E574+E586+E598</f>
        <v>0</v>
      </c>
      <c r="F562" s="24">
        <f t="shared" si="904"/>
        <v>0</v>
      </c>
      <c r="G562" s="24">
        <f t="shared" si="884"/>
        <v>13070000</v>
      </c>
      <c r="H562" s="24">
        <f t="shared" ref="H562:J562" si="905">H574+H586+H598</f>
        <v>13070000</v>
      </c>
      <c r="I562" s="24">
        <f t="shared" ref="I562" si="906">I574+I586+I598</f>
        <v>7936981</v>
      </c>
      <c r="J562" s="24">
        <f t="shared" si="905"/>
        <v>3375649</v>
      </c>
      <c r="K562" s="24">
        <f t="shared" ref="K562:L562" si="907">K574+K586+K598</f>
        <v>11312630</v>
      </c>
      <c r="L562" s="43">
        <f t="shared" si="907"/>
        <v>1757370</v>
      </c>
      <c r="M562" s="46">
        <f t="shared" si="833"/>
        <v>0.86554169854628926</v>
      </c>
      <c r="N562" s="50"/>
    </row>
    <row r="563" spans="1:15" ht="18.75" hidden="1" x14ac:dyDescent="0.25">
      <c r="A563" s="13" t="str">
        <f t="shared" si="834"/>
        <v>b</v>
      </c>
      <c r="B563" s="5" t="s">
        <v>2</v>
      </c>
      <c r="C563" s="7" t="s">
        <v>10</v>
      </c>
      <c r="D563" s="24">
        <f t="shared" si="882"/>
        <v>0</v>
      </c>
      <c r="E563" s="24">
        <f t="shared" ref="E563:F563" si="908">E575+E587+E599</f>
        <v>0</v>
      </c>
      <c r="F563" s="24">
        <f t="shared" si="908"/>
        <v>0</v>
      </c>
      <c r="G563" s="24">
        <f t="shared" si="884"/>
        <v>0</v>
      </c>
      <c r="H563" s="24">
        <f t="shared" ref="H563:J563" si="909">H575+H587+H599</f>
        <v>0</v>
      </c>
      <c r="I563" s="24">
        <f t="shared" ref="I563" si="910">I575+I587+I599</f>
        <v>0</v>
      </c>
      <c r="J563" s="24">
        <f t="shared" si="909"/>
        <v>0</v>
      </c>
      <c r="K563" s="24">
        <f t="shared" ref="K563:L563" si="911">K575+K587+K599</f>
        <v>0</v>
      </c>
      <c r="L563" s="43">
        <f t="shared" si="911"/>
        <v>0</v>
      </c>
      <c r="M563" s="46" t="e">
        <f t="shared" si="833"/>
        <v>#DIV/0!</v>
      </c>
      <c r="N563" s="17"/>
    </row>
    <row r="564" spans="1:15" ht="18.75" hidden="1" x14ac:dyDescent="0.25">
      <c r="A564" s="13" t="str">
        <f t="shared" si="834"/>
        <v>b</v>
      </c>
      <c r="B564" s="3" t="s">
        <v>2</v>
      </c>
      <c r="C564" s="4" t="s">
        <v>11</v>
      </c>
      <c r="D564" s="23">
        <f t="shared" si="882"/>
        <v>0</v>
      </c>
      <c r="E564" s="23">
        <f t="shared" ref="E564:F564" si="912">E576+E588+E600</f>
        <v>0</v>
      </c>
      <c r="F564" s="23">
        <f t="shared" si="912"/>
        <v>0</v>
      </c>
      <c r="G564" s="23">
        <f t="shared" si="884"/>
        <v>0</v>
      </c>
      <c r="H564" s="23">
        <f t="shared" ref="H564:J564" si="913">H576+H588+H600</f>
        <v>0</v>
      </c>
      <c r="I564" s="24">
        <f t="shared" ref="I564" si="914">I576+I588+I600</f>
        <v>0</v>
      </c>
      <c r="J564" s="23">
        <f t="shared" si="913"/>
        <v>0</v>
      </c>
      <c r="K564" s="23">
        <f t="shared" ref="K564:L564" si="915">K576+K588+K600</f>
        <v>0</v>
      </c>
      <c r="L564" s="44">
        <f t="shared" si="915"/>
        <v>0</v>
      </c>
      <c r="M564" s="45" t="e">
        <f t="shared" si="833"/>
        <v>#DIV/0!</v>
      </c>
      <c r="N564" s="16"/>
    </row>
    <row r="565" spans="1:15" ht="18.75" hidden="1" x14ac:dyDescent="0.25">
      <c r="A565" s="13" t="str">
        <f t="shared" si="834"/>
        <v>b</v>
      </c>
      <c r="B565" s="3" t="s">
        <v>2</v>
      </c>
      <c r="C565" s="4" t="s">
        <v>12</v>
      </c>
      <c r="D565" s="23">
        <f t="shared" si="882"/>
        <v>0</v>
      </c>
      <c r="E565" s="23">
        <f t="shared" ref="E565:F565" si="916">E577+E589+E601</f>
        <v>0</v>
      </c>
      <c r="F565" s="23">
        <f t="shared" si="916"/>
        <v>0</v>
      </c>
      <c r="G565" s="23">
        <f t="shared" si="884"/>
        <v>0</v>
      </c>
      <c r="H565" s="23">
        <f t="shared" ref="H565:J565" si="917">H577+H589+H601</f>
        <v>0</v>
      </c>
      <c r="I565" s="24">
        <f t="shared" ref="I565" si="918">I577+I589+I601</f>
        <v>0</v>
      </c>
      <c r="J565" s="23">
        <f t="shared" si="917"/>
        <v>0</v>
      </c>
      <c r="K565" s="23">
        <f t="shared" ref="K565:L565" si="919">K577+K589+K601</f>
        <v>0</v>
      </c>
      <c r="L565" s="44">
        <f t="shared" si="919"/>
        <v>0</v>
      </c>
      <c r="M565" s="45" t="e">
        <f t="shared" si="833"/>
        <v>#DIV/0!</v>
      </c>
      <c r="N565" s="16"/>
    </row>
    <row r="566" spans="1:15" ht="18.75" hidden="1" x14ac:dyDescent="0.25">
      <c r="A566" s="13" t="str">
        <f t="shared" si="834"/>
        <v>b</v>
      </c>
      <c r="B566" s="3" t="s">
        <v>2</v>
      </c>
      <c r="C566" s="4" t="s">
        <v>13</v>
      </c>
      <c r="D566" s="23">
        <f t="shared" si="882"/>
        <v>0</v>
      </c>
      <c r="E566" s="23">
        <f t="shared" ref="E566:F566" si="920">E578+E590+E602</f>
        <v>0</v>
      </c>
      <c r="F566" s="23">
        <f t="shared" si="920"/>
        <v>0</v>
      </c>
      <c r="G566" s="23">
        <f t="shared" si="884"/>
        <v>0</v>
      </c>
      <c r="H566" s="23">
        <f t="shared" ref="H566:J566" si="921">H578+H590+H602</f>
        <v>0</v>
      </c>
      <c r="I566" s="24">
        <f t="shared" ref="I566" si="922">I578+I590+I602</f>
        <v>0</v>
      </c>
      <c r="J566" s="23">
        <f t="shared" si="921"/>
        <v>0</v>
      </c>
      <c r="K566" s="23">
        <f t="shared" ref="K566:L566" si="923">K578+K590+K602</f>
        <v>0</v>
      </c>
      <c r="L566" s="44">
        <f t="shared" si="923"/>
        <v>0</v>
      </c>
      <c r="M566" s="45" t="e">
        <f t="shared" si="833"/>
        <v>#DIV/0!</v>
      </c>
      <c r="N566" s="16"/>
    </row>
    <row r="567" spans="1:15" ht="37.5" customHeight="1" x14ac:dyDescent="0.25">
      <c r="A567" s="13" t="str">
        <f t="shared" si="834"/>
        <v>a</v>
      </c>
      <c r="B567" s="18" t="s">
        <v>149</v>
      </c>
      <c r="C567" s="19" t="s">
        <v>52</v>
      </c>
      <c r="D567" s="24">
        <f t="shared" ref="D567:F567" si="924">D568+D576+D577+D578</f>
        <v>0</v>
      </c>
      <c r="E567" s="24"/>
      <c r="F567" s="24">
        <f t="shared" si="924"/>
        <v>0</v>
      </c>
      <c r="G567" s="25">
        <f t="shared" ref="G567:H567" si="925">G568+G576+G577+G578</f>
        <v>12660000</v>
      </c>
      <c r="H567" s="25">
        <f t="shared" si="925"/>
        <v>12660200</v>
      </c>
      <c r="I567" s="24">
        <f t="shared" ref="I567" si="926">I568+I576+I577+I578</f>
        <v>7768414</v>
      </c>
      <c r="J567" s="24">
        <f t="shared" ref="J567" si="927">J568+J576+J577+J578</f>
        <v>3185649</v>
      </c>
      <c r="K567" s="24">
        <f t="shared" ref="K567" si="928">K568+K576+K577+K578</f>
        <v>10954063</v>
      </c>
      <c r="L567" s="43">
        <f t="shared" ref="L567" si="929">L568+L576+L577+L578</f>
        <v>1706137</v>
      </c>
      <c r="M567" s="46">
        <f t="shared" si="833"/>
        <v>0.86523617320421475</v>
      </c>
      <c r="N567" s="50"/>
      <c r="O567" s="12" t="s">
        <v>90</v>
      </c>
    </row>
    <row r="568" spans="1:15" ht="18.75" x14ac:dyDescent="0.25">
      <c r="A568" s="13" t="str">
        <f t="shared" si="834"/>
        <v>a</v>
      </c>
      <c r="B568" s="3" t="s">
        <v>2</v>
      </c>
      <c r="C568" s="4" t="s">
        <v>3</v>
      </c>
      <c r="D568" s="23">
        <f t="shared" ref="D568:F568" si="930">D569+D570+D571+D572+D573+D574+D575</f>
        <v>0</v>
      </c>
      <c r="E568" s="23"/>
      <c r="F568" s="23">
        <f t="shared" si="930"/>
        <v>0</v>
      </c>
      <c r="G568" s="23">
        <f t="shared" ref="G568:H568" si="931">G569+G570+G571+G572+G573+G574+G575</f>
        <v>12660000</v>
      </c>
      <c r="H568" s="23">
        <f t="shared" si="931"/>
        <v>12660200</v>
      </c>
      <c r="I568" s="24">
        <f t="shared" ref="I568" si="932">I569+I570+I571+I572+I573+I574+I575</f>
        <v>7768414</v>
      </c>
      <c r="J568" s="23">
        <f t="shared" ref="J568:L568" si="933">J569+J570+J571+J572+J573+J574+J575</f>
        <v>3185649</v>
      </c>
      <c r="K568" s="23">
        <f t="shared" si="933"/>
        <v>10954063</v>
      </c>
      <c r="L568" s="44">
        <f t="shared" si="933"/>
        <v>1706137</v>
      </c>
      <c r="M568" s="45">
        <f t="shared" si="833"/>
        <v>0.86523617320421475</v>
      </c>
      <c r="N568" s="50"/>
      <c r="O568" s="12" t="s">
        <v>90</v>
      </c>
    </row>
    <row r="569" spans="1:15" ht="18.75" hidden="1" x14ac:dyDescent="0.25">
      <c r="A569" s="13" t="str">
        <f t="shared" si="834"/>
        <v>b</v>
      </c>
      <c r="B569" s="5" t="s">
        <v>2</v>
      </c>
      <c r="C569" s="6" t="s">
        <v>4</v>
      </c>
      <c r="D569" s="24"/>
      <c r="E569" s="24"/>
      <c r="F569" s="24"/>
      <c r="G569" s="26">
        <v>0</v>
      </c>
      <c r="H569" s="26">
        <v>0</v>
      </c>
      <c r="I569" s="24"/>
      <c r="J569" s="24"/>
      <c r="K569" s="24">
        <f t="shared" ref="K569:K578" si="934">I569+J569</f>
        <v>0</v>
      </c>
      <c r="L569" s="43">
        <f t="shared" ref="L569:L578" si="935">H569-K569</f>
        <v>0</v>
      </c>
      <c r="M569" s="46" t="e">
        <f t="shared" si="833"/>
        <v>#DIV/0!</v>
      </c>
      <c r="N569" s="17"/>
      <c r="O569" s="12" t="s">
        <v>90</v>
      </c>
    </row>
    <row r="570" spans="1:15" ht="18.75" x14ac:dyDescent="0.25">
      <c r="A570" s="13" t="str">
        <f t="shared" si="834"/>
        <v>a</v>
      </c>
      <c r="B570" s="5" t="s">
        <v>2</v>
      </c>
      <c r="C570" s="6" t="s">
        <v>5</v>
      </c>
      <c r="D570" s="24"/>
      <c r="E570" s="24"/>
      <c r="F570" s="24"/>
      <c r="G570" s="26">
        <v>0</v>
      </c>
      <c r="H570" s="26">
        <v>200</v>
      </c>
      <c r="I570" s="24"/>
      <c r="J570" s="24"/>
      <c r="K570" s="24">
        <f t="shared" si="934"/>
        <v>0</v>
      </c>
      <c r="L570" s="43">
        <f t="shared" si="935"/>
        <v>200</v>
      </c>
      <c r="M570" s="46">
        <f t="shared" si="833"/>
        <v>0</v>
      </c>
      <c r="N570" s="50"/>
      <c r="O570" s="12" t="s">
        <v>90</v>
      </c>
    </row>
    <row r="571" spans="1:15" ht="18.75" hidden="1" x14ac:dyDescent="0.25">
      <c r="A571" s="13" t="str">
        <f t="shared" si="834"/>
        <v>b</v>
      </c>
      <c r="B571" s="5" t="s">
        <v>2</v>
      </c>
      <c r="C571" s="6" t="s">
        <v>6</v>
      </c>
      <c r="D571" s="24"/>
      <c r="E571" s="24"/>
      <c r="F571" s="24"/>
      <c r="G571" s="26">
        <v>0</v>
      </c>
      <c r="H571" s="26">
        <v>0</v>
      </c>
      <c r="I571" s="24"/>
      <c r="J571" s="24"/>
      <c r="K571" s="24">
        <f t="shared" si="934"/>
        <v>0</v>
      </c>
      <c r="L571" s="43">
        <f t="shared" si="935"/>
        <v>0</v>
      </c>
      <c r="M571" s="46" t="e">
        <f t="shared" si="833"/>
        <v>#DIV/0!</v>
      </c>
      <c r="N571" s="17"/>
      <c r="O571" s="12" t="s">
        <v>90</v>
      </c>
    </row>
    <row r="572" spans="1:15" ht="18.75" hidden="1" x14ac:dyDescent="0.25">
      <c r="A572" s="13" t="str">
        <f t="shared" si="834"/>
        <v>b</v>
      </c>
      <c r="B572" s="5" t="s">
        <v>2</v>
      </c>
      <c r="C572" s="7" t="s">
        <v>7</v>
      </c>
      <c r="D572" s="24"/>
      <c r="E572" s="24"/>
      <c r="F572" s="24"/>
      <c r="G572" s="26">
        <v>0</v>
      </c>
      <c r="H572" s="26">
        <v>0</v>
      </c>
      <c r="I572" s="24"/>
      <c r="J572" s="24"/>
      <c r="K572" s="24">
        <f t="shared" si="934"/>
        <v>0</v>
      </c>
      <c r="L572" s="43">
        <f t="shared" si="935"/>
        <v>0</v>
      </c>
      <c r="M572" s="46" t="e">
        <f t="shared" si="833"/>
        <v>#DIV/0!</v>
      </c>
      <c r="N572" s="17"/>
      <c r="O572" s="12" t="s">
        <v>90</v>
      </c>
    </row>
    <row r="573" spans="1:15" ht="18.75" hidden="1" x14ac:dyDescent="0.25">
      <c r="A573" s="13" t="str">
        <f t="shared" si="834"/>
        <v>b</v>
      </c>
      <c r="B573" s="5" t="s">
        <v>2</v>
      </c>
      <c r="C573" s="7" t="s">
        <v>8</v>
      </c>
      <c r="D573" s="24"/>
      <c r="E573" s="24"/>
      <c r="F573" s="24"/>
      <c r="G573" s="26">
        <v>0</v>
      </c>
      <c r="H573" s="26">
        <v>0</v>
      </c>
      <c r="I573" s="24"/>
      <c r="J573" s="24"/>
      <c r="K573" s="24">
        <f t="shared" si="934"/>
        <v>0</v>
      </c>
      <c r="L573" s="43">
        <f t="shared" si="935"/>
        <v>0</v>
      </c>
      <c r="M573" s="46" t="e">
        <f t="shared" si="833"/>
        <v>#DIV/0!</v>
      </c>
      <c r="N573" s="17"/>
      <c r="O573" s="12" t="s">
        <v>90</v>
      </c>
    </row>
    <row r="574" spans="1:15" ht="18.75" x14ac:dyDescent="0.25">
      <c r="A574" s="13" t="str">
        <f t="shared" si="834"/>
        <v>a</v>
      </c>
      <c r="B574" s="5" t="s">
        <v>2</v>
      </c>
      <c r="C574" s="7" t="s">
        <v>9</v>
      </c>
      <c r="D574" s="24"/>
      <c r="E574" s="24"/>
      <c r="F574" s="24"/>
      <c r="G574" s="26">
        <v>12660000</v>
      </c>
      <c r="H574" s="26">
        <v>12660000</v>
      </c>
      <c r="I574" s="24">
        <v>7768414</v>
      </c>
      <c r="J574" s="24">
        <v>3185649</v>
      </c>
      <c r="K574" s="24">
        <f t="shared" si="934"/>
        <v>10954063</v>
      </c>
      <c r="L574" s="43">
        <f t="shared" si="935"/>
        <v>1705937</v>
      </c>
      <c r="M574" s="46">
        <f t="shared" si="833"/>
        <v>0.86524984202211686</v>
      </c>
      <c r="N574" s="50"/>
      <c r="O574" s="12" t="s">
        <v>90</v>
      </c>
    </row>
    <row r="575" spans="1:15" ht="18.75" hidden="1" x14ac:dyDescent="0.25">
      <c r="A575" s="13" t="str">
        <f t="shared" si="834"/>
        <v>b</v>
      </c>
      <c r="B575" s="5" t="s">
        <v>2</v>
      </c>
      <c r="C575" s="7" t="s">
        <v>10</v>
      </c>
      <c r="D575" s="24"/>
      <c r="E575" s="24"/>
      <c r="F575" s="24"/>
      <c r="G575" s="26">
        <v>0</v>
      </c>
      <c r="H575" s="26">
        <v>0</v>
      </c>
      <c r="I575" s="24"/>
      <c r="J575" s="24"/>
      <c r="K575" s="24">
        <f t="shared" si="934"/>
        <v>0</v>
      </c>
      <c r="L575" s="43">
        <f t="shared" si="935"/>
        <v>0</v>
      </c>
      <c r="M575" s="46" t="e">
        <f t="shared" si="833"/>
        <v>#DIV/0!</v>
      </c>
      <c r="N575" s="17"/>
      <c r="O575" s="12" t="s">
        <v>90</v>
      </c>
    </row>
    <row r="576" spans="1:15" ht="18.75" hidden="1" x14ac:dyDescent="0.25">
      <c r="A576" s="13" t="str">
        <f t="shared" si="834"/>
        <v>b</v>
      </c>
      <c r="B576" s="5" t="s">
        <v>2</v>
      </c>
      <c r="C576" s="4" t="s">
        <v>11</v>
      </c>
      <c r="D576" s="23"/>
      <c r="E576" s="23"/>
      <c r="F576" s="23"/>
      <c r="G576" s="23">
        <v>0</v>
      </c>
      <c r="H576" s="23">
        <v>0</v>
      </c>
      <c r="I576" s="24"/>
      <c r="J576" s="23"/>
      <c r="K576" s="23">
        <f t="shared" si="934"/>
        <v>0</v>
      </c>
      <c r="L576" s="44">
        <f t="shared" si="935"/>
        <v>0</v>
      </c>
      <c r="M576" s="45" t="e">
        <f t="shared" si="833"/>
        <v>#DIV/0!</v>
      </c>
      <c r="N576" s="16"/>
      <c r="O576" s="12" t="s">
        <v>90</v>
      </c>
    </row>
    <row r="577" spans="1:15" ht="18.75" hidden="1" x14ac:dyDescent="0.25">
      <c r="A577" s="13" t="str">
        <f t="shared" si="834"/>
        <v>b</v>
      </c>
      <c r="B577" s="5" t="s">
        <v>2</v>
      </c>
      <c r="C577" s="4" t="s">
        <v>12</v>
      </c>
      <c r="D577" s="23"/>
      <c r="E577" s="23"/>
      <c r="F577" s="23"/>
      <c r="G577" s="23">
        <v>0</v>
      </c>
      <c r="H577" s="23">
        <v>0</v>
      </c>
      <c r="I577" s="24"/>
      <c r="J577" s="23"/>
      <c r="K577" s="23">
        <f t="shared" si="934"/>
        <v>0</v>
      </c>
      <c r="L577" s="44">
        <f t="shared" si="935"/>
        <v>0</v>
      </c>
      <c r="M577" s="45" t="e">
        <f t="shared" si="833"/>
        <v>#DIV/0!</v>
      </c>
      <c r="N577" s="16"/>
      <c r="O577" s="12" t="s">
        <v>90</v>
      </c>
    </row>
    <row r="578" spans="1:15" ht="18.75" hidden="1" x14ac:dyDescent="0.25">
      <c r="A578" s="13" t="str">
        <f t="shared" si="834"/>
        <v>b</v>
      </c>
      <c r="B578" s="5" t="s">
        <v>2</v>
      </c>
      <c r="C578" s="4" t="s">
        <v>13</v>
      </c>
      <c r="D578" s="23"/>
      <c r="E578" s="23"/>
      <c r="F578" s="23"/>
      <c r="G578" s="23">
        <v>0</v>
      </c>
      <c r="H578" s="23">
        <v>0</v>
      </c>
      <c r="I578" s="24"/>
      <c r="J578" s="23"/>
      <c r="K578" s="23">
        <f t="shared" si="934"/>
        <v>0</v>
      </c>
      <c r="L578" s="44">
        <f t="shared" si="935"/>
        <v>0</v>
      </c>
      <c r="M578" s="45" t="e">
        <f t="shared" si="833"/>
        <v>#DIV/0!</v>
      </c>
      <c r="N578" s="16"/>
      <c r="O578" s="12" t="s">
        <v>90</v>
      </c>
    </row>
    <row r="579" spans="1:15" ht="72" x14ac:dyDescent="0.25">
      <c r="A579" s="13" t="str">
        <f t="shared" si="834"/>
        <v>a</v>
      </c>
      <c r="B579" s="18" t="s">
        <v>150</v>
      </c>
      <c r="C579" s="19" t="s">
        <v>53</v>
      </c>
      <c r="D579" s="32">
        <f t="shared" ref="D579" si="936">D580+D588+D589+D590</f>
        <v>0</v>
      </c>
      <c r="E579" s="32">
        <f t="shared" ref="E579:F579" si="937">E580+E588+E589+E590</f>
        <v>2689</v>
      </c>
      <c r="F579" s="32">
        <f t="shared" si="937"/>
        <v>0</v>
      </c>
      <c r="G579" s="33">
        <f t="shared" ref="G579:H579" si="938">G580+G588+G589+G590</f>
        <v>1350000</v>
      </c>
      <c r="H579" s="33">
        <f t="shared" si="938"/>
        <v>1347120</v>
      </c>
      <c r="I579" s="32">
        <f t="shared" ref="I579" si="939">I580+I588+I589+I590</f>
        <v>592875</v>
      </c>
      <c r="J579" s="32">
        <f t="shared" ref="J579" si="940">J580+J588+J589+J590</f>
        <v>584925</v>
      </c>
      <c r="K579" s="32">
        <f t="shared" ref="K579" si="941">K580+K588+K589+K590</f>
        <v>1177800</v>
      </c>
      <c r="L579" s="36">
        <f t="shared" ref="L579" si="942">L580+L588+L589+L590</f>
        <v>169320</v>
      </c>
      <c r="M579" s="37">
        <f t="shared" ref="M579:M642" si="943">K579/H579</f>
        <v>0.87430963833956887</v>
      </c>
      <c r="N579" s="50"/>
      <c r="O579" s="12" t="s">
        <v>89</v>
      </c>
    </row>
    <row r="580" spans="1:15" ht="18.75" x14ac:dyDescent="0.25">
      <c r="A580" s="13" t="str">
        <f t="shared" ref="A580:A643" si="944">IF((D580+I580+G580+H580+J580+K580)&gt;0,"a","b")</f>
        <v>a</v>
      </c>
      <c r="B580" s="3" t="s">
        <v>2</v>
      </c>
      <c r="C580" s="4" t="s">
        <v>3</v>
      </c>
      <c r="D580" s="34">
        <f t="shared" ref="D580" si="945">D581+D582+D583+D584+D585+D586+D587</f>
        <v>0</v>
      </c>
      <c r="E580" s="34">
        <f t="shared" ref="E580:F580" si="946">E581+E582+E583+E584+E585+E586+E587</f>
        <v>2689</v>
      </c>
      <c r="F580" s="34">
        <f t="shared" si="946"/>
        <v>0</v>
      </c>
      <c r="G580" s="34">
        <f t="shared" ref="G580:H580" si="947">G581+G582+G583+G584+G585+G586+G587</f>
        <v>1350000</v>
      </c>
      <c r="H580" s="34">
        <f t="shared" si="947"/>
        <v>1347120</v>
      </c>
      <c r="I580" s="32">
        <f t="shared" ref="I580" si="948">I581+I582+I583+I584+I585+I586+I587</f>
        <v>592875</v>
      </c>
      <c r="J580" s="34">
        <f t="shared" ref="J580:L580" si="949">J581+J582+J583+J584+J585+J586+J587</f>
        <v>584925</v>
      </c>
      <c r="K580" s="34">
        <f t="shared" si="949"/>
        <v>1177800</v>
      </c>
      <c r="L580" s="38">
        <f t="shared" si="949"/>
        <v>169320</v>
      </c>
      <c r="M580" s="39">
        <f t="shared" si="943"/>
        <v>0.87430963833956887</v>
      </c>
      <c r="N580" s="50"/>
      <c r="O580" s="12" t="s">
        <v>89</v>
      </c>
    </row>
    <row r="581" spans="1:15" ht="18.75" hidden="1" x14ac:dyDescent="0.25">
      <c r="A581" s="13" t="str">
        <f t="shared" si="944"/>
        <v>b</v>
      </c>
      <c r="B581" s="5" t="s">
        <v>2</v>
      </c>
      <c r="C581" s="6" t="s">
        <v>4</v>
      </c>
      <c r="D581" s="24"/>
      <c r="E581" s="24"/>
      <c r="F581" s="24"/>
      <c r="G581" s="26">
        <v>0</v>
      </c>
      <c r="H581" s="26">
        <v>0</v>
      </c>
      <c r="I581" s="24"/>
      <c r="J581" s="24"/>
      <c r="K581" s="24">
        <f t="shared" ref="K581:K590" si="950">I581+J581</f>
        <v>0</v>
      </c>
      <c r="L581" s="43">
        <f t="shared" ref="L581:L590" si="951">H581-K581</f>
        <v>0</v>
      </c>
      <c r="M581" s="46" t="e">
        <f t="shared" si="943"/>
        <v>#DIV/0!</v>
      </c>
      <c r="N581" s="17"/>
      <c r="O581" s="12" t="s">
        <v>89</v>
      </c>
    </row>
    <row r="582" spans="1:15" ht="18.75" x14ac:dyDescent="0.25">
      <c r="A582" s="13" t="str">
        <f t="shared" si="944"/>
        <v>a</v>
      </c>
      <c r="B582" s="5" t="s">
        <v>2</v>
      </c>
      <c r="C582" s="6" t="s">
        <v>5</v>
      </c>
      <c r="D582" s="32"/>
      <c r="E582" s="32">
        <v>2689</v>
      </c>
      <c r="F582" s="32"/>
      <c r="G582" s="35">
        <v>1350000</v>
      </c>
      <c r="H582" s="35">
        <v>1347120</v>
      </c>
      <c r="I582" s="32">
        <v>592875</v>
      </c>
      <c r="J582" s="32">
        <v>584925</v>
      </c>
      <c r="K582" s="32">
        <f t="shared" si="950"/>
        <v>1177800</v>
      </c>
      <c r="L582" s="36">
        <f t="shared" si="951"/>
        <v>169320</v>
      </c>
      <c r="M582" s="37">
        <f t="shared" si="943"/>
        <v>0.87430963833956887</v>
      </c>
      <c r="N582" s="50"/>
      <c r="O582" s="12" t="s">
        <v>89</v>
      </c>
    </row>
    <row r="583" spans="1:15" ht="18.75" hidden="1" x14ac:dyDescent="0.25">
      <c r="A583" s="13" t="str">
        <f t="shared" si="944"/>
        <v>b</v>
      </c>
      <c r="B583" s="5" t="s">
        <v>2</v>
      </c>
      <c r="C583" s="6" t="s">
        <v>6</v>
      </c>
      <c r="D583" s="24"/>
      <c r="E583" s="24"/>
      <c r="F583" s="24"/>
      <c r="G583" s="26">
        <v>0</v>
      </c>
      <c r="H583" s="26">
        <v>0</v>
      </c>
      <c r="I583" s="24"/>
      <c r="J583" s="24"/>
      <c r="K583" s="24">
        <f t="shared" si="950"/>
        <v>0</v>
      </c>
      <c r="L583" s="43">
        <f t="shared" si="951"/>
        <v>0</v>
      </c>
      <c r="M583" s="46" t="e">
        <f t="shared" si="943"/>
        <v>#DIV/0!</v>
      </c>
      <c r="N583" s="17"/>
      <c r="O583" s="12" t="s">
        <v>89</v>
      </c>
    </row>
    <row r="584" spans="1:15" ht="18.75" hidden="1" x14ac:dyDescent="0.25">
      <c r="A584" s="13" t="str">
        <f t="shared" si="944"/>
        <v>b</v>
      </c>
      <c r="B584" s="5" t="s">
        <v>2</v>
      </c>
      <c r="C584" s="7" t="s">
        <v>7</v>
      </c>
      <c r="D584" s="24"/>
      <c r="E584" s="24"/>
      <c r="F584" s="24"/>
      <c r="G584" s="26">
        <v>0</v>
      </c>
      <c r="H584" s="26">
        <v>0</v>
      </c>
      <c r="I584" s="24"/>
      <c r="J584" s="24"/>
      <c r="K584" s="24">
        <f t="shared" si="950"/>
        <v>0</v>
      </c>
      <c r="L584" s="43">
        <f t="shared" si="951"/>
        <v>0</v>
      </c>
      <c r="M584" s="46" t="e">
        <f t="shared" si="943"/>
        <v>#DIV/0!</v>
      </c>
      <c r="N584" s="17"/>
      <c r="O584" s="12" t="s">
        <v>89</v>
      </c>
    </row>
    <row r="585" spans="1:15" ht="18.75" hidden="1" x14ac:dyDescent="0.25">
      <c r="A585" s="13" t="str">
        <f t="shared" si="944"/>
        <v>b</v>
      </c>
      <c r="B585" s="5" t="s">
        <v>2</v>
      </c>
      <c r="C585" s="7" t="s">
        <v>8</v>
      </c>
      <c r="D585" s="24"/>
      <c r="E585" s="24"/>
      <c r="F585" s="24"/>
      <c r="G585" s="26">
        <v>0</v>
      </c>
      <c r="H585" s="26">
        <v>0</v>
      </c>
      <c r="I585" s="24"/>
      <c r="J585" s="24"/>
      <c r="K585" s="24">
        <f t="shared" si="950"/>
        <v>0</v>
      </c>
      <c r="L585" s="43">
        <f t="shared" si="951"/>
        <v>0</v>
      </c>
      <c r="M585" s="46" t="e">
        <f t="shared" si="943"/>
        <v>#DIV/0!</v>
      </c>
      <c r="N585" s="17"/>
      <c r="O585" s="12" t="s">
        <v>89</v>
      </c>
    </row>
    <row r="586" spans="1:15" ht="18.75" hidden="1" x14ac:dyDescent="0.25">
      <c r="A586" s="13" t="str">
        <f t="shared" si="944"/>
        <v>b</v>
      </c>
      <c r="B586" s="5" t="s">
        <v>2</v>
      </c>
      <c r="C586" s="7" t="s">
        <v>9</v>
      </c>
      <c r="D586" s="24"/>
      <c r="E586" s="24"/>
      <c r="F586" s="24"/>
      <c r="G586" s="26">
        <v>0</v>
      </c>
      <c r="H586" s="26">
        <v>0</v>
      </c>
      <c r="I586" s="24"/>
      <c r="J586" s="24"/>
      <c r="K586" s="24">
        <f t="shared" si="950"/>
        <v>0</v>
      </c>
      <c r="L586" s="43">
        <f t="shared" si="951"/>
        <v>0</v>
      </c>
      <c r="M586" s="46" t="e">
        <f t="shared" si="943"/>
        <v>#DIV/0!</v>
      </c>
      <c r="N586" s="17"/>
      <c r="O586" s="12" t="s">
        <v>89</v>
      </c>
    </row>
    <row r="587" spans="1:15" ht="18.75" hidden="1" x14ac:dyDescent="0.25">
      <c r="A587" s="13" t="str">
        <f t="shared" si="944"/>
        <v>b</v>
      </c>
      <c r="B587" s="5" t="s">
        <v>2</v>
      </c>
      <c r="C587" s="7" t="s">
        <v>10</v>
      </c>
      <c r="D587" s="24"/>
      <c r="E587" s="24"/>
      <c r="F587" s="24"/>
      <c r="G587" s="26">
        <v>0</v>
      </c>
      <c r="H587" s="26">
        <v>0</v>
      </c>
      <c r="I587" s="24"/>
      <c r="J587" s="24"/>
      <c r="K587" s="24">
        <f t="shared" si="950"/>
        <v>0</v>
      </c>
      <c r="L587" s="43">
        <f t="shared" si="951"/>
        <v>0</v>
      </c>
      <c r="M587" s="46" t="e">
        <f t="shared" si="943"/>
        <v>#DIV/0!</v>
      </c>
      <c r="N587" s="17"/>
      <c r="O587" s="12" t="s">
        <v>89</v>
      </c>
    </row>
    <row r="588" spans="1:15" ht="18.75" hidden="1" x14ac:dyDescent="0.25">
      <c r="A588" s="13" t="str">
        <f t="shared" si="944"/>
        <v>b</v>
      </c>
      <c r="B588" s="5" t="s">
        <v>2</v>
      </c>
      <c r="C588" s="4" t="s">
        <v>11</v>
      </c>
      <c r="D588" s="23"/>
      <c r="E588" s="23"/>
      <c r="F588" s="23"/>
      <c r="G588" s="23">
        <v>0</v>
      </c>
      <c r="H588" s="23">
        <v>0</v>
      </c>
      <c r="I588" s="24"/>
      <c r="J588" s="23"/>
      <c r="K588" s="23">
        <f t="shared" si="950"/>
        <v>0</v>
      </c>
      <c r="L588" s="44">
        <f t="shared" si="951"/>
        <v>0</v>
      </c>
      <c r="M588" s="45" t="e">
        <f t="shared" si="943"/>
        <v>#DIV/0!</v>
      </c>
      <c r="N588" s="16"/>
      <c r="O588" s="12" t="s">
        <v>89</v>
      </c>
    </row>
    <row r="589" spans="1:15" ht="18.75" hidden="1" x14ac:dyDescent="0.25">
      <c r="A589" s="13" t="str">
        <f t="shared" si="944"/>
        <v>b</v>
      </c>
      <c r="B589" s="5" t="s">
        <v>2</v>
      </c>
      <c r="C589" s="4" t="s">
        <v>12</v>
      </c>
      <c r="D589" s="23"/>
      <c r="E589" s="23"/>
      <c r="F589" s="23"/>
      <c r="G589" s="23">
        <v>0</v>
      </c>
      <c r="H589" s="23">
        <v>0</v>
      </c>
      <c r="I589" s="24"/>
      <c r="J589" s="23"/>
      <c r="K589" s="23">
        <f t="shared" si="950"/>
        <v>0</v>
      </c>
      <c r="L589" s="44">
        <f t="shared" si="951"/>
        <v>0</v>
      </c>
      <c r="M589" s="45" t="e">
        <f t="shared" si="943"/>
        <v>#DIV/0!</v>
      </c>
      <c r="N589" s="16"/>
      <c r="O589" s="12" t="s">
        <v>89</v>
      </c>
    </row>
    <row r="590" spans="1:15" ht="18.75" hidden="1" x14ac:dyDescent="0.25">
      <c r="A590" s="13" t="str">
        <f t="shared" si="944"/>
        <v>b</v>
      </c>
      <c r="B590" s="5" t="s">
        <v>2</v>
      </c>
      <c r="C590" s="4" t="s">
        <v>13</v>
      </c>
      <c r="D590" s="23"/>
      <c r="E590" s="23"/>
      <c r="F590" s="23"/>
      <c r="G590" s="23">
        <v>0</v>
      </c>
      <c r="H590" s="23">
        <v>0</v>
      </c>
      <c r="I590" s="24"/>
      <c r="J590" s="23"/>
      <c r="K590" s="23">
        <f t="shared" si="950"/>
        <v>0</v>
      </c>
      <c r="L590" s="44">
        <f t="shared" si="951"/>
        <v>0</v>
      </c>
      <c r="M590" s="45" t="e">
        <f t="shared" si="943"/>
        <v>#DIV/0!</v>
      </c>
      <c r="N590" s="16"/>
      <c r="O590" s="12" t="s">
        <v>89</v>
      </c>
    </row>
    <row r="591" spans="1:15" ht="78" customHeight="1" x14ac:dyDescent="0.25">
      <c r="A591" s="13" t="str">
        <f t="shared" si="944"/>
        <v>a</v>
      </c>
      <c r="B591" s="18" t="s">
        <v>151</v>
      </c>
      <c r="C591" s="19" t="s">
        <v>54</v>
      </c>
      <c r="D591" s="32">
        <f t="shared" ref="D591" si="952">D592+D600+D601+D602</f>
        <v>0</v>
      </c>
      <c r="E591" s="32"/>
      <c r="F591" s="32"/>
      <c r="G591" s="33">
        <f t="shared" ref="G591:H591" si="953">G592+G600+G601+G602</f>
        <v>1660000</v>
      </c>
      <c r="H591" s="33">
        <f t="shared" si="953"/>
        <v>1660000</v>
      </c>
      <c r="I591" s="32">
        <f t="shared" ref="I591" si="954">I592+I600+I601+I602</f>
        <v>1003697</v>
      </c>
      <c r="J591" s="32">
        <f t="shared" ref="J591" si="955">J592+J600+J601+J602</f>
        <v>604870</v>
      </c>
      <c r="K591" s="32">
        <f t="shared" ref="K591" si="956">K592+K600+K601+K602</f>
        <v>1608567</v>
      </c>
      <c r="L591" s="36">
        <f t="shared" ref="L591" si="957">L592+L600+L601+L602</f>
        <v>51433</v>
      </c>
      <c r="M591" s="37">
        <f t="shared" si="943"/>
        <v>0.96901626506024097</v>
      </c>
      <c r="N591" s="50"/>
      <c r="O591" s="12" t="s">
        <v>89</v>
      </c>
    </row>
    <row r="592" spans="1:15" ht="18.75" x14ac:dyDescent="0.25">
      <c r="A592" s="13" t="str">
        <f t="shared" si="944"/>
        <v>a</v>
      </c>
      <c r="B592" s="3" t="s">
        <v>2</v>
      </c>
      <c r="C592" s="4" t="s">
        <v>3</v>
      </c>
      <c r="D592" s="34">
        <f t="shared" ref="D592" si="958">D593+D594+D595+D596+D597+D598+D599</f>
        <v>0</v>
      </c>
      <c r="E592" s="34"/>
      <c r="F592" s="34"/>
      <c r="G592" s="34">
        <f t="shared" ref="G592:H592" si="959">G593+G594+G595+G596+G597+G598+G599</f>
        <v>1660000</v>
      </c>
      <c r="H592" s="34">
        <f t="shared" si="959"/>
        <v>1660000</v>
      </c>
      <c r="I592" s="32">
        <f t="shared" ref="I592" si="960">I593+I594+I595+I596+I597+I598+I599</f>
        <v>1003697</v>
      </c>
      <c r="J592" s="34">
        <f t="shared" ref="J592:L592" si="961">J593+J594+J595+J596+J597+J598+J599</f>
        <v>604870</v>
      </c>
      <c r="K592" s="34">
        <f t="shared" si="961"/>
        <v>1608567</v>
      </c>
      <c r="L592" s="38">
        <f t="shared" si="961"/>
        <v>51433</v>
      </c>
      <c r="M592" s="39">
        <f t="shared" si="943"/>
        <v>0.96901626506024097</v>
      </c>
      <c r="N592" s="50"/>
      <c r="O592" s="12" t="s">
        <v>89</v>
      </c>
    </row>
    <row r="593" spans="1:15" ht="18.75" hidden="1" x14ac:dyDescent="0.25">
      <c r="A593" s="13" t="str">
        <f t="shared" si="944"/>
        <v>b</v>
      </c>
      <c r="B593" s="5" t="s">
        <v>2</v>
      </c>
      <c r="C593" s="6" t="s">
        <v>4</v>
      </c>
      <c r="D593" s="24"/>
      <c r="E593" s="24"/>
      <c r="F593" s="24"/>
      <c r="G593" s="26">
        <v>0</v>
      </c>
      <c r="H593" s="26">
        <v>0</v>
      </c>
      <c r="I593" s="24"/>
      <c r="J593" s="24"/>
      <c r="K593" s="24">
        <f t="shared" ref="K593:K602" si="962">I593+J593</f>
        <v>0</v>
      </c>
      <c r="L593" s="43">
        <f t="shared" ref="L593:L602" si="963">H593-K593</f>
        <v>0</v>
      </c>
      <c r="M593" s="46" t="e">
        <f t="shared" si="943"/>
        <v>#DIV/0!</v>
      </c>
      <c r="N593" s="17"/>
      <c r="O593" s="12" t="s">
        <v>89</v>
      </c>
    </row>
    <row r="594" spans="1:15" ht="18.75" x14ac:dyDescent="0.25">
      <c r="A594" s="13" t="str">
        <f t="shared" si="944"/>
        <v>a</v>
      </c>
      <c r="B594" s="5" t="s">
        <v>2</v>
      </c>
      <c r="C594" s="6" t="s">
        <v>5</v>
      </c>
      <c r="D594" s="32"/>
      <c r="E594" s="32"/>
      <c r="F594" s="32"/>
      <c r="G594" s="35">
        <v>1250000</v>
      </c>
      <c r="H594" s="35">
        <v>1250000</v>
      </c>
      <c r="I594" s="32">
        <v>835130</v>
      </c>
      <c r="J594" s="32">
        <v>414870</v>
      </c>
      <c r="K594" s="32">
        <f t="shared" si="962"/>
        <v>1250000</v>
      </c>
      <c r="L594" s="36">
        <f t="shared" si="963"/>
        <v>0</v>
      </c>
      <c r="M594" s="37">
        <f t="shared" si="943"/>
        <v>1</v>
      </c>
      <c r="N594" s="50"/>
      <c r="O594" s="12" t="s">
        <v>89</v>
      </c>
    </row>
    <row r="595" spans="1:15" ht="18.75" hidden="1" x14ac:dyDescent="0.25">
      <c r="A595" s="13" t="str">
        <f t="shared" si="944"/>
        <v>b</v>
      </c>
      <c r="B595" s="5" t="s">
        <v>2</v>
      </c>
      <c r="C595" s="6" t="s">
        <v>6</v>
      </c>
      <c r="D595" s="24"/>
      <c r="E595" s="24"/>
      <c r="F595" s="24"/>
      <c r="G595" s="26">
        <v>0</v>
      </c>
      <c r="H595" s="26">
        <v>0</v>
      </c>
      <c r="I595" s="24"/>
      <c r="J595" s="24"/>
      <c r="K595" s="24">
        <f t="shared" si="962"/>
        <v>0</v>
      </c>
      <c r="L595" s="43">
        <f t="shared" si="963"/>
        <v>0</v>
      </c>
      <c r="M595" s="46" t="e">
        <f t="shared" si="943"/>
        <v>#DIV/0!</v>
      </c>
      <c r="N595" s="17"/>
      <c r="O595" s="12" t="s">
        <v>89</v>
      </c>
    </row>
    <row r="596" spans="1:15" ht="18.75" hidden="1" x14ac:dyDescent="0.25">
      <c r="A596" s="13" t="str">
        <f t="shared" si="944"/>
        <v>b</v>
      </c>
      <c r="B596" s="5" t="s">
        <v>2</v>
      </c>
      <c r="C596" s="7" t="s">
        <v>7</v>
      </c>
      <c r="D596" s="24"/>
      <c r="E596" s="24"/>
      <c r="F596" s="24"/>
      <c r="G596" s="26">
        <v>0</v>
      </c>
      <c r="H596" s="26">
        <v>0</v>
      </c>
      <c r="I596" s="24"/>
      <c r="J596" s="24"/>
      <c r="K596" s="24">
        <f t="shared" si="962"/>
        <v>0</v>
      </c>
      <c r="L596" s="43">
        <f t="shared" si="963"/>
        <v>0</v>
      </c>
      <c r="M596" s="46" t="e">
        <f t="shared" si="943"/>
        <v>#DIV/0!</v>
      </c>
      <c r="N596" s="17"/>
      <c r="O596" s="12" t="s">
        <v>89</v>
      </c>
    </row>
    <row r="597" spans="1:15" ht="18.75" hidden="1" x14ac:dyDescent="0.25">
      <c r="A597" s="13" t="str">
        <f t="shared" si="944"/>
        <v>b</v>
      </c>
      <c r="B597" s="5" t="s">
        <v>2</v>
      </c>
      <c r="C597" s="7" t="s">
        <v>8</v>
      </c>
      <c r="D597" s="24"/>
      <c r="E597" s="24"/>
      <c r="F597" s="24"/>
      <c r="G597" s="26">
        <v>0</v>
      </c>
      <c r="H597" s="26">
        <v>0</v>
      </c>
      <c r="I597" s="24"/>
      <c r="J597" s="24"/>
      <c r="K597" s="24">
        <f t="shared" si="962"/>
        <v>0</v>
      </c>
      <c r="L597" s="43">
        <f t="shared" si="963"/>
        <v>0</v>
      </c>
      <c r="M597" s="46" t="e">
        <f t="shared" si="943"/>
        <v>#DIV/0!</v>
      </c>
      <c r="N597" s="17"/>
      <c r="O597" s="12" t="s">
        <v>89</v>
      </c>
    </row>
    <row r="598" spans="1:15" ht="18.75" x14ac:dyDescent="0.25">
      <c r="A598" s="13" t="str">
        <f t="shared" si="944"/>
        <v>a</v>
      </c>
      <c r="B598" s="5" t="s">
        <v>2</v>
      </c>
      <c r="C598" s="7" t="s">
        <v>9</v>
      </c>
      <c r="D598" s="32"/>
      <c r="E598" s="32"/>
      <c r="F598" s="32"/>
      <c r="G598" s="35">
        <v>410000</v>
      </c>
      <c r="H598" s="35">
        <v>410000</v>
      </c>
      <c r="I598" s="32">
        <v>168567</v>
      </c>
      <c r="J598" s="32">
        <v>190000</v>
      </c>
      <c r="K598" s="32">
        <f t="shared" si="962"/>
        <v>358567</v>
      </c>
      <c r="L598" s="36">
        <f t="shared" si="963"/>
        <v>51433</v>
      </c>
      <c r="M598" s="37">
        <f t="shared" si="943"/>
        <v>0.8745536585365854</v>
      </c>
      <c r="N598" s="50"/>
      <c r="O598" s="12" t="s">
        <v>89</v>
      </c>
    </row>
    <row r="599" spans="1:15" ht="18.75" hidden="1" x14ac:dyDescent="0.25">
      <c r="A599" s="13" t="str">
        <f t="shared" si="944"/>
        <v>b</v>
      </c>
      <c r="B599" s="5" t="s">
        <v>2</v>
      </c>
      <c r="C599" s="7" t="s">
        <v>10</v>
      </c>
      <c r="D599" s="24"/>
      <c r="E599" s="24"/>
      <c r="F599" s="24"/>
      <c r="G599" s="26">
        <v>0</v>
      </c>
      <c r="H599" s="26">
        <v>0</v>
      </c>
      <c r="I599" s="24"/>
      <c r="J599" s="24"/>
      <c r="K599" s="24">
        <f t="shared" si="962"/>
        <v>0</v>
      </c>
      <c r="L599" s="43">
        <f t="shared" si="963"/>
        <v>0</v>
      </c>
      <c r="M599" s="46" t="e">
        <f t="shared" si="943"/>
        <v>#DIV/0!</v>
      </c>
      <c r="N599" s="17"/>
      <c r="O599" s="12" t="s">
        <v>89</v>
      </c>
    </row>
    <row r="600" spans="1:15" ht="18.75" hidden="1" x14ac:dyDescent="0.25">
      <c r="A600" s="13" t="str">
        <f t="shared" si="944"/>
        <v>b</v>
      </c>
      <c r="B600" s="5" t="s">
        <v>2</v>
      </c>
      <c r="C600" s="4" t="s">
        <v>11</v>
      </c>
      <c r="D600" s="23"/>
      <c r="E600" s="23"/>
      <c r="F600" s="23"/>
      <c r="G600" s="23">
        <v>0</v>
      </c>
      <c r="H600" s="23">
        <v>0</v>
      </c>
      <c r="I600" s="24"/>
      <c r="J600" s="23"/>
      <c r="K600" s="23">
        <f t="shared" si="962"/>
        <v>0</v>
      </c>
      <c r="L600" s="44">
        <f t="shared" si="963"/>
        <v>0</v>
      </c>
      <c r="M600" s="45" t="e">
        <f t="shared" si="943"/>
        <v>#DIV/0!</v>
      </c>
      <c r="N600" s="16"/>
      <c r="O600" s="12" t="s">
        <v>89</v>
      </c>
    </row>
    <row r="601" spans="1:15" ht="18.75" hidden="1" x14ac:dyDescent="0.25">
      <c r="A601" s="13" t="str">
        <f t="shared" si="944"/>
        <v>b</v>
      </c>
      <c r="B601" s="5" t="s">
        <v>2</v>
      </c>
      <c r="C601" s="4" t="s">
        <v>12</v>
      </c>
      <c r="D601" s="23"/>
      <c r="E601" s="23"/>
      <c r="F601" s="23"/>
      <c r="G601" s="23">
        <v>0</v>
      </c>
      <c r="H601" s="23">
        <v>0</v>
      </c>
      <c r="I601" s="24"/>
      <c r="J601" s="23"/>
      <c r="K601" s="23">
        <f t="shared" si="962"/>
        <v>0</v>
      </c>
      <c r="L601" s="44">
        <f t="shared" si="963"/>
        <v>0</v>
      </c>
      <c r="M601" s="45" t="e">
        <f t="shared" si="943"/>
        <v>#DIV/0!</v>
      </c>
      <c r="N601" s="16"/>
      <c r="O601" s="12" t="s">
        <v>89</v>
      </c>
    </row>
    <row r="602" spans="1:15" ht="18.75" hidden="1" x14ac:dyDescent="0.25">
      <c r="A602" s="13" t="str">
        <f t="shared" si="944"/>
        <v>b</v>
      </c>
      <c r="B602" s="5" t="s">
        <v>2</v>
      </c>
      <c r="C602" s="4" t="s">
        <v>13</v>
      </c>
      <c r="D602" s="23"/>
      <c r="E602" s="23"/>
      <c r="F602" s="23"/>
      <c r="G602" s="23">
        <v>0</v>
      </c>
      <c r="H602" s="23">
        <v>0</v>
      </c>
      <c r="I602" s="24"/>
      <c r="J602" s="23"/>
      <c r="K602" s="23">
        <f t="shared" si="962"/>
        <v>0</v>
      </c>
      <c r="L602" s="44">
        <f t="shared" si="963"/>
        <v>0</v>
      </c>
      <c r="M602" s="45" t="e">
        <f t="shared" si="943"/>
        <v>#DIV/0!</v>
      </c>
      <c r="N602" s="16"/>
      <c r="O602" s="12" t="s">
        <v>89</v>
      </c>
    </row>
    <row r="603" spans="1:15" ht="31.5" x14ac:dyDescent="0.25">
      <c r="A603" s="13" t="str">
        <f t="shared" si="944"/>
        <v>a</v>
      </c>
      <c r="B603" s="18" t="s">
        <v>153</v>
      </c>
      <c r="C603" s="19" t="s">
        <v>55</v>
      </c>
      <c r="D603" s="24">
        <f t="shared" ref="D603" si="964">D604+D612+D613+D614</f>
        <v>0</v>
      </c>
      <c r="E603" s="24">
        <f t="shared" ref="E603:F603" si="965">E604+E612+E613+E614</f>
        <v>70000</v>
      </c>
      <c r="F603" s="24">
        <f t="shared" si="965"/>
        <v>60651</v>
      </c>
      <c r="G603" s="24">
        <f t="shared" ref="G603:J603" si="966">G604+G612+G613+G614</f>
        <v>12520000</v>
      </c>
      <c r="H603" s="24">
        <f t="shared" si="966"/>
        <v>12450000</v>
      </c>
      <c r="I603" s="24">
        <f t="shared" ref="I603" si="967">I604+I612+I613+I614</f>
        <v>5472714</v>
      </c>
      <c r="J603" s="24">
        <f t="shared" si="966"/>
        <v>6245308</v>
      </c>
      <c r="K603" s="24">
        <f t="shared" ref="K603" si="968">K604+K612+K613+K614</f>
        <v>11718022</v>
      </c>
      <c r="L603" s="43">
        <f t="shared" ref="L603" si="969">L604+L612+L613+L614</f>
        <v>731978</v>
      </c>
      <c r="M603" s="46">
        <f t="shared" si="943"/>
        <v>0.94120658634538157</v>
      </c>
      <c r="N603" s="50"/>
    </row>
    <row r="604" spans="1:15" ht="18.75" x14ac:dyDescent="0.25">
      <c r="A604" s="13" t="str">
        <f t="shared" si="944"/>
        <v>a</v>
      </c>
      <c r="B604" s="3" t="s">
        <v>2</v>
      </c>
      <c r="C604" s="4" t="s">
        <v>3</v>
      </c>
      <c r="D604" s="23">
        <f t="shared" ref="D604:E604" si="970">D605+D606+D607+D608+D609+D610+D611</f>
        <v>0</v>
      </c>
      <c r="E604" s="23">
        <f t="shared" si="970"/>
        <v>70000</v>
      </c>
      <c r="F604" s="23">
        <f t="shared" ref="F604" si="971">F605+F606+F607+F608+F609+F610+F611</f>
        <v>60651</v>
      </c>
      <c r="G604" s="23">
        <f t="shared" ref="G604:J604" si="972">G605+G606+G607+G608+G609+G610+G611</f>
        <v>12520000</v>
      </c>
      <c r="H604" s="23">
        <f t="shared" si="972"/>
        <v>12450000</v>
      </c>
      <c r="I604" s="24">
        <f t="shared" ref="I604" si="973">I605+I606+I607+I608+I609+I610+I611</f>
        <v>5472714</v>
      </c>
      <c r="J604" s="23">
        <f t="shared" si="972"/>
        <v>6245308</v>
      </c>
      <c r="K604" s="23">
        <f t="shared" ref="K604:L604" si="974">K605+K606+K607+K608+K609+K610+K611</f>
        <v>11718022</v>
      </c>
      <c r="L604" s="44">
        <f t="shared" si="974"/>
        <v>731978</v>
      </c>
      <c r="M604" s="45">
        <f t="shared" si="943"/>
        <v>0.94120658634538157</v>
      </c>
      <c r="N604" s="50"/>
    </row>
    <row r="605" spans="1:15" ht="18.75" hidden="1" x14ac:dyDescent="0.25">
      <c r="A605" s="13" t="str">
        <f t="shared" si="944"/>
        <v>b</v>
      </c>
      <c r="B605" s="5" t="s">
        <v>2</v>
      </c>
      <c r="C605" s="6" t="s">
        <v>4</v>
      </c>
      <c r="D605" s="24">
        <f t="shared" ref="D605:D614" si="975">D617+D629+D641</f>
        <v>0</v>
      </c>
      <c r="E605" s="24">
        <f t="shared" ref="E605:F605" si="976">E617+E629+E641</f>
        <v>0</v>
      </c>
      <c r="F605" s="24">
        <f t="shared" si="976"/>
        <v>0</v>
      </c>
      <c r="G605" s="24">
        <f t="shared" ref="G605:G614" si="977">G617+G629+G641</f>
        <v>0</v>
      </c>
      <c r="H605" s="24">
        <f t="shared" ref="H605:J605" si="978">H617+H629+H641</f>
        <v>0</v>
      </c>
      <c r="I605" s="24">
        <f t="shared" ref="I605" si="979">I617+I629+I641</f>
        <v>0</v>
      </c>
      <c r="J605" s="24">
        <f t="shared" si="978"/>
        <v>0</v>
      </c>
      <c r="K605" s="24">
        <f t="shared" ref="K605:L605" si="980">K617+K629+K641</f>
        <v>0</v>
      </c>
      <c r="L605" s="43">
        <f t="shared" si="980"/>
        <v>0</v>
      </c>
      <c r="M605" s="46" t="e">
        <f t="shared" si="943"/>
        <v>#DIV/0!</v>
      </c>
      <c r="N605" s="17"/>
    </row>
    <row r="606" spans="1:15" ht="18.75" x14ac:dyDescent="0.25">
      <c r="A606" s="13" t="str">
        <f t="shared" si="944"/>
        <v>a</v>
      </c>
      <c r="B606" s="5" t="s">
        <v>2</v>
      </c>
      <c r="C606" s="6" t="s">
        <v>5</v>
      </c>
      <c r="D606" s="24">
        <f t="shared" si="975"/>
        <v>0</v>
      </c>
      <c r="E606" s="24">
        <f t="shared" ref="E606:F606" si="981">E618+E630+E642</f>
        <v>70000</v>
      </c>
      <c r="F606" s="24">
        <f t="shared" si="981"/>
        <v>60651</v>
      </c>
      <c r="G606" s="24">
        <f t="shared" si="977"/>
        <v>6415000</v>
      </c>
      <c r="H606" s="24">
        <f t="shared" ref="H606:J606" si="982">H618+H630+H642</f>
        <v>6000000</v>
      </c>
      <c r="I606" s="24">
        <f t="shared" ref="I606" si="983">I618+I630+I642</f>
        <v>1238471</v>
      </c>
      <c r="J606" s="24">
        <f t="shared" si="982"/>
        <v>4071529</v>
      </c>
      <c r="K606" s="24">
        <f t="shared" ref="K606:L606" si="984">K618+K630+K642</f>
        <v>5310000</v>
      </c>
      <c r="L606" s="43">
        <f t="shared" si="984"/>
        <v>690000</v>
      </c>
      <c r="M606" s="46">
        <f t="shared" si="943"/>
        <v>0.88500000000000001</v>
      </c>
      <c r="N606" s="50"/>
    </row>
    <row r="607" spans="1:15" ht="18.75" hidden="1" x14ac:dyDescent="0.25">
      <c r="A607" s="13" t="str">
        <f t="shared" si="944"/>
        <v>b</v>
      </c>
      <c r="B607" s="5" t="s">
        <v>2</v>
      </c>
      <c r="C607" s="6" t="s">
        <v>6</v>
      </c>
      <c r="D607" s="24">
        <f t="shared" si="975"/>
        <v>0</v>
      </c>
      <c r="E607" s="24">
        <f t="shared" ref="E607:F607" si="985">E619+E631+E643</f>
        <v>0</v>
      </c>
      <c r="F607" s="24">
        <f t="shared" si="985"/>
        <v>0</v>
      </c>
      <c r="G607" s="24">
        <f t="shared" si="977"/>
        <v>0</v>
      </c>
      <c r="H607" s="24">
        <f t="shared" ref="H607:J607" si="986">H619+H631+H643</f>
        <v>0</v>
      </c>
      <c r="I607" s="24">
        <f t="shared" ref="I607" si="987">I619+I631+I643</f>
        <v>0</v>
      </c>
      <c r="J607" s="24">
        <f t="shared" si="986"/>
        <v>0</v>
      </c>
      <c r="K607" s="24">
        <f t="shared" ref="K607:L607" si="988">K619+K631+K643</f>
        <v>0</v>
      </c>
      <c r="L607" s="43">
        <f t="shared" si="988"/>
        <v>0</v>
      </c>
      <c r="M607" s="46" t="e">
        <f t="shared" si="943"/>
        <v>#DIV/0!</v>
      </c>
      <c r="N607" s="17"/>
    </row>
    <row r="608" spans="1:15" ht="18.75" hidden="1" x14ac:dyDescent="0.25">
      <c r="A608" s="13" t="str">
        <f t="shared" si="944"/>
        <v>b</v>
      </c>
      <c r="B608" s="5" t="s">
        <v>2</v>
      </c>
      <c r="C608" s="7" t="s">
        <v>7</v>
      </c>
      <c r="D608" s="24">
        <f t="shared" si="975"/>
        <v>0</v>
      </c>
      <c r="E608" s="24">
        <f t="shared" ref="E608:F608" si="989">E620+E632+E644</f>
        <v>0</v>
      </c>
      <c r="F608" s="24">
        <f t="shared" si="989"/>
        <v>0</v>
      </c>
      <c r="G608" s="24">
        <f t="shared" si="977"/>
        <v>0</v>
      </c>
      <c r="H608" s="24">
        <f t="shared" ref="H608:J608" si="990">H620+H632+H644</f>
        <v>0</v>
      </c>
      <c r="I608" s="24">
        <f t="shared" ref="I608" si="991">I620+I632+I644</f>
        <v>0</v>
      </c>
      <c r="J608" s="24">
        <f t="shared" si="990"/>
        <v>0</v>
      </c>
      <c r="K608" s="24">
        <f t="shared" ref="K608:L608" si="992">K620+K632+K644</f>
        <v>0</v>
      </c>
      <c r="L608" s="43">
        <f t="shared" si="992"/>
        <v>0</v>
      </c>
      <c r="M608" s="46" t="e">
        <f t="shared" si="943"/>
        <v>#DIV/0!</v>
      </c>
      <c r="N608" s="17"/>
    </row>
    <row r="609" spans="1:15" ht="18.75" hidden="1" x14ac:dyDescent="0.25">
      <c r="A609" s="13" t="str">
        <f t="shared" si="944"/>
        <v>b</v>
      </c>
      <c r="B609" s="5" t="s">
        <v>2</v>
      </c>
      <c r="C609" s="7" t="s">
        <v>8</v>
      </c>
      <c r="D609" s="24">
        <f t="shared" si="975"/>
        <v>0</v>
      </c>
      <c r="E609" s="24">
        <f t="shared" ref="E609:F609" si="993">E621+E633+E645</f>
        <v>0</v>
      </c>
      <c r="F609" s="24">
        <f t="shared" si="993"/>
        <v>0</v>
      </c>
      <c r="G609" s="24">
        <f t="shared" si="977"/>
        <v>0</v>
      </c>
      <c r="H609" s="24">
        <f t="shared" ref="H609:J609" si="994">H621+H633+H645</f>
        <v>0</v>
      </c>
      <c r="I609" s="24">
        <f t="shared" ref="I609" si="995">I621+I633+I645</f>
        <v>0</v>
      </c>
      <c r="J609" s="24">
        <f t="shared" si="994"/>
        <v>0</v>
      </c>
      <c r="K609" s="24">
        <f t="shared" ref="K609:L609" si="996">K621+K633+K645</f>
        <v>0</v>
      </c>
      <c r="L609" s="43">
        <f t="shared" si="996"/>
        <v>0</v>
      </c>
      <c r="M609" s="46" t="e">
        <f t="shared" si="943"/>
        <v>#DIV/0!</v>
      </c>
      <c r="N609" s="17"/>
    </row>
    <row r="610" spans="1:15" ht="18.75" x14ac:dyDescent="0.25">
      <c r="A610" s="13" t="str">
        <f t="shared" si="944"/>
        <v>a</v>
      </c>
      <c r="B610" s="5" t="s">
        <v>2</v>
      </c>
      <c r="C610" s="7" t="s">
        <v>9</v>
      </c>
      <c r="D610" s="24">
        <f t="shared" si="975"/>
        <v>0</v>
      </c>
      <c r="E610" s="24">
        <f t="shared" ref="E610:F610" si="997">E622+E634+E646</f>
        <v>0</v>
      </c>
      <c r="F610" s="24">
        <f t="shared" si="997"/>
        <v>0</v>
      </c>
      <c r="G610" s="24">
        <f t="shared" si="977"/>
        <v>6105000</v>
      </c>
      <c r="H610" s="24">
        <f t="shared" ref="H610:J610" si="998">H622+H634+H646</f>
        <v>6450000</v>
      </c>
      <c r="I610" s="24">
        <f t="shared" ref="I610" si="999">I622+I634+I646</f>
        <v>4234243</v>
      </c>
      <c r="J610" s="24">
        <f t="shared" si="998"/>
        <v>2173779</v>
      </c>
      <c r="K610" s="24">
        <f t="shared" ref="K610:L610" si="1000">K622+K634+K646</f>
        <v>6408022</v>
      </c>
      <c r="L610" s="43">
        <f t="shared" si="1000"/>
        <v>41978</v>
      </c>
      <c r="M610" s="46">
        <f t="shared" si="943"/>
        <v>0.99349178294573648</v>
      </c>
      <c r="N610" s="50"/>
    </row>
    <row r="611" spans="1:15" ht="18.75" hidden="1" x14ac:dyDescent="0.25">
      <c r="A611" s="13" t="str">
        <f t="shared" si="944"/>
        <v>b</v>
      </c>
      <c r="B611" s="5" t="s">
        <v>2</v>
      </c>
      <c r="C611" s="7" t="s">
        <v>10</v>
      </c>
      <c r="D611" s="24">
        <f t="shared" si="975"/>
        <v>0</v>
      </c>
      <c r="E611" s="24">
        <f t="shared" ref="E611:F611" si="1001">E623+E635+E647</f>
        <v>0</v>
      </c>
      <c r="F611" s="24">
        <f t="shared" si="1001"/>
        <v>0</v>
      </c>
      <c r="G611" s="24">
        <f t="shared" si="977"/>
        <v>0</v>
      </c>
      <c r="H611" s="24">
        <f t="shared" ref="H611:J611" si="1002">H623+H635+H647</f>
        <v>0</v>
      </c>
      <c r="I611" s="24">
        <f t="shared" ref="I611" si="1003">I623+I635+I647</f>
        <v>0</v>
      </c>
      <c r="J611" s="24">
        <f t="shared" si="1002"/>
        <v>0</v>
      </c>
      <c r="K611" s="24">
        <f t="shared" ref="K611:L611" si="1004">K623+K635+K647</f>
        <v>0</v>
      </c>
      <c r="L611" s="43">
        <f t="shared" si="1004"/>
        <v>0</v>
      </c>
      <c r="M611" s="46" t="e">
        <f t="shared" si="943"/>
        <v>#DIV/0!</v>
      </c>
      <c r="N611" s="17"/>
    </row>
    <row r="612" spans="1:15" ht="18.75" hidden="1" x14ac:dyDescent="0.25">
      <c r="A612" s="13" t="str">
        <f t="shared" si="944"/>
        <v>b</v>
      </c>
      <c r="B612" s="3" t="s">
        <v>2</v>
      </c>
      <c r="C612" s="4" t="s">
        <v>11</v>
      </c>
      <c r="D612" s="23">
        <f t="shared" si="975"/>
        <v>0</v>
      </c>
      <c r="E612" s="23">
        <f t="shared" ref="E612:F612" si="1005">E624+E636+E648</f>
        <v>0</v>
      </c>
      <c r="F612" s="23">
        <f t="shared" si="1005"/>
        <v>0</v>
      </c>
      <c r="G612" s="23">
        <f t="shared" si="977"/>
        <v>0</v>
      </c>
      <c r="H612" s="23">
        <f t="shared" ref="H612:J612" si="1006">H624+H636+H648</f>
        <v>0</v>
      </c>
      <c r="I612" s="24">
        <f t="shared" ref="I612" si="1007">I624+I636+I648</f>
        <v>0</v>
      </c>
      <c r="J612" s="23">
        <f t="shared" si="1006"/>
        <v>0</v>
      </c>
      <c r="K612" s="23">
        <f t="shared" ref="K612:L612" si="1008">K624+K636+K648</f>
        <v>0</v>
      </c>
      <c r="L612" s="44">
        <f t="shared" si="1008"/>
        <v>0</v>
      </c>
      <c r="M612" s="45" t="e">
        <f t="shared" si="943"/>
        <v>#DIV/0!</v>
      </c>
      <c r="N612" s="16"/>
    </row>
    <row r="613" spans="1:15" ht="18.75" hidden="1" x14ac:dyDescent="0.25">
      <c r="A613" s="13" t="str">
        <f t="shared" si="944"/>
        <v>b</v>
      </c>
      <c r="B613" s="3" t="s">
        <v>2</v>
      </c>
      <c r="C613" s="4" t="s">
        <v>12</v>
      </c>
      <c r="D613" s="23">
        <f t="shared" si="975"/>
        <v>0</v>
      </c>
      <c r="E613" s="23">
        <f t="shared" ref="E613:F613" si="1009">E625+E637+E649</f>
        <v>0</v>
      </c>
      <c r="F613" s="23">
        <f t="shared" si="1009"/>
        <v>0</v>
      </c>
      <c r="G613" s="23">
        <f t="shared" si="977"/>
        <v>0</v>
      </c>
      <c r="H613" s="23">
        <f t="shared" ref="H613:J613" si="1010">H625+H637+H649</f>
        <v>0</v>
      </c>
      <c r="I613" s="24">
        <f t="shared" ref="I613" si="1011">I625+I637+I649</f>
        <v>0</v>
      </c>
      <c r="J613" s="23">
        <f t="shared" si="1010"/>
        <v>0</v>
      </c>
      <c r="K613" s="23">
        <f t="shared" ref="K613:L613" si="1012">K625+K637+K649</f>
        <v>0</v>
      </c>
      <c r="L613" s="44">
        <f t="shared" si="1012"/>
        <v>0</v>
      </c>
      <c r="M613" s="45" t="e">
        <f t="shared" si="943"/>
        <v>#DIV/0!</v>
      </c>
      <c r="N613" s="16"/>
    </row>
    <row r="614" spans="1:15" ht="18.75" hidden="1" x14ac:dyDescent="0.25">
      <c r="A614" s="13" t="str">
        <f t="shared" si="944"/>
        <v>b</v>
      </c>
      <c r="B614" s="3" t="s">
        <v>2</v>
      </c>
      <c r="C614" s="4" t="s">
        <v>13</v>
      </c>
      <c r="D614" s="23">
        <f t="shared" si="975"/>
        <v>0</v>
      </c>
      <c r="E614" s="23">
        <f t="shared" ref="E614:F614" si="1013">E626+E638+E650</f>
        <v>0</v>
      </c>
      <c r="F614" s="23">
        <f t="shared" si="1013"/>
        <v>0</v>
      </c>
      <c r="G614" s="23">
        <f t="shared" si="977"/>
        <v>0</v>
      </c>
      <c r="H614" s="23">
        <f t="shared" ref="H614:J614" si="1014">H626+H638+H650</f>
        <v>0</v>
      </c>
      <c r="I614" s="24">
        <f t="shared" ref="I614" si="1015">I626+I638+I650</f>
        <v>0</v>
      </c>
      <c r="J614" s="23">
        <f t="shared" si="1014"/>
        <v>0</v>
      </c>
      <c r="K614" s="23">
        <f t="shared" ref="K614:L614" si="1016">K626+K638+K650</f>
        <v>0</v>
      </c>
      <c r="L614" s="44">
        <f t="shared" si="1016"/>
        <v>0</v>
      </c>
      <c r="M614" s="45" t="e">
        <f t="shared" si="943"/>
        <v>#DIV/0!</v>
      </c>
      <c r="N614" s="16"/>
    </row>
    <row r="615" spans="1:15" ht="31.5" x14ac:dyDescent="0.25">
      <c r="A615" s="13" t="str">
        <f t="shared" si="944"/>
        <v>a</v>
      </c>
      <c r="B615" s="18" t="s">
        <v>155</v>
      </c>
      <c r="C615" s="19" t="s">
        <v>56</v>
      </c>
      <c r="D615" s="24">
        <f t="shared" ref="D615" si="1017">D616+D624+D625+D626</f>
        <v>0</v>
      </c>
      <c r="E615" s="24"/>
      <c r="F615" s="24"/>
      <c r="G615" s="25">
        <f t="shared" ref="G615:H615" si="1018">G616+G624+G625+G626</f>
        <v>6105000</v>
      </c>
      <c r="H615" s="25">
        <f t="shared" si="1018"/>
        <v>6450000</v>
      </c>
      <c r="I615" s="24">
        <f t="shared" ref="I615" si="1019">I616+I624+I625+I626</f>
        <v>4234243</v>
      </c>
      <c r="J615" s="24">
        <f t="shared" ref="J615" si="1020">J616+J624+J625+J626</f>
        <v>2173779</v>
      </c>
      <c r="K615" s="24">
        <f t="shared" ref="K615" si="1021">K616+K624+K625+K626</f>
        <v>6408022</v>
      </c>
      <c r="L615" s="43">
        <f t="shared" ref="L615" si="1022">L616+L624+L625+L626</f>
        <v>41978</v>
      </c>
      <c r="M615" s="46">
        <f t="shared" si="943"/>
        <v>0.99349178294573648</v>
      </c>
      <c r="N615" s="50"/>
      <c r="O615" s="12" t="s">
        <v>90</v>
      </c>
    </row>
    <row r="616" spans="1:15" ht="18.75" x14ac:dyDescent="0.25">
      <c r="A616" s="13" t="str">
        <f t="shared" si="944"/>
        <v>a</v>
      </c>
      <c r="B616" s="3" t="s">
        <v>2</v>
      </c>
      <c r="C616" s="4" t="s">
        <v>3</v>
      </c>
      <c r="D616" s="23">
        <f t="shared" ref="D616" si="1023">D617+D618+D619+D620+D621+D622+D623</f>
        <v>0</v>
      </c>
      <c r="E616" s="23"/>
      <c r="F616" s="23"/>
      <c r="G616" s="23">
        <f t="shared" ref="G616:H616" si="1024">G617+G618+G619+G620+G621+G622+G623</f>
        <v>6105000</v>
      </c>
      <c r="H616" s="23">
        <f t="shared" si="1024"/>
        <v>6450000</v>
      </c>
      <c r="I616" s="24">
        <f t="shared" ref="I616" si="1025">I617+I618+I619+I620+I621+I622+I623</f>
        <v>4234243</v>
      </c>
      <c r="J616" s="23">
        <f t="shared" ref="J616:L616" si="1026">J617+J618+J619+J620+J621+J622+J623</f>
        <v>2173779</v>
      </c>
      <c r="K616" s="23">
        <f t="shared" si="1026"/>
        <v>6408022</v>
      </c>
      <c r="L616" s="44">
        <f t="shared" si="1026"/>
        <v>41978</v>
      </c>
      <c r="M616" s="45">
        <f t="shared" si="943"/>
        <v>0.99349178294573648</v>
      </c>
      <c r="N616" s="50"/>
      <c r="O616" s="12" t="s">
        <v>90</v>
      </c>
    </row>
    <row r="617" spans="1:15" ht="18.75" hidden="1" x14ac:dyDescent="0.25">
      <c r="A617" s="13" t="str">
        <f t="shared" si="944"/>
        <v>b</v>
      </c>
      <c r="B617" s="5" t="s">
        <v>2</v>
      </c>
      <c r="C617" s="6" t="s">
        <v>4</v>
      </c>
      <c r="D617" s="24"/>
      <c r="E617" s="24"/>
      <c r="F617" s="24"/>
      <c r="G617" s="26">
        <v>0</v>
      </c>
      <c r="H617" s="26">
        <v>0</v>
      </c>
      <c r="I617" s="24"/>
      <c r="J617" s="24"/>
      <c r="K617" s="24">
        <f t="shared" ref="K617:K626" si="1027">I617+J617</f>
        <v>0</v>
      </c>
      <c r="L617" s="43">
        <f t="shared" ref="L617:L626" si="1028">H617-K617</f>
        <v>0</v>
      </c>
      <c r="M617" s="46" t="e">
        <f t="shared" si="943"/>
        <v>#DIV/0!</v>
      </c>
      <c r="N617" s="17"/>
      <c r="O617" s="12" t="s">
        <v>90</v>
      </c>
    </row>
    <row r="618" spans="1:15" ht="18.75" hidden="1" x14ac:dyDescent="0.25">
      <c r="A618" s="13" t="str">
        <f t="shared" si="944"/>
        <v>b</v>
      </c>
      <c r="B618" s="5" t="s">
        <v>2</v>
      </c>
      <c r="C618" s="6" t="s">
        <v>5</v>
      </c>
      <c r="D618" s="24"/>
      <c r="E618" s="24"/>
      <c r="F618" s="24"/>
      <c r="G618" s="26">
        <v>0</v>
      </c>
      <c r="H618" s="26">
        <v>0</v>
      </c>
      <c r="I618" s="24"/>
      <c r="J618" s="24"/>
      <c r="K618" s="24">
        <f t="shared" si="1027"/>
        <v>0</v>
      </c>
      <c r="L618" s="43">
        <f t="shared" si="1028"/>
        <v>0</v>
      </c>
      <c r="M618" s="46" t="e">
        <f t="shared" si="943"/>
        <v>#DIV/0!</v>
      </c>
      <c r="N618" s="17"/>
      <c r="O618" s="12" t="s">
        <v>90</v>
      </c>
    </row>
    <row r="619" spans="1:15" ht="18.75" hidden="1" x14ac:dyDescent="0.25">
      <c r="A619" s="13" t="str">
        <f t="shared" si="944"/>
        <v>b</v>
      </c>
      <c r="B619" s="5" t="s">
        <v>2</v>
      </c>
      <c r="C619" s="6" t="s">
        <v>6</v>
      </c>
      <c r="D619" s="24"/>
      <c r="E619" s="24"/>
      <c r="F619" s="24"/>
      <c r="G619" s="26">
        <v>0</v>
      </c>
      <c r="H619" s="26">
        <v>0</v>
      </c>
      <c r="I619" s="24"/>
      <c r="J619" s="24"/>
      <c r="K619" s="24">
        <f t="shared" si="1027"/>
        <v>0</v>
      </c>
      <c r="L619" s="43">
        <f t="shared" si="1028"/>
        <v>0</v>
      </c>
      <c r="M619" s="46" t="e">
        <f t="shared" si="943"/>
        <v>#DIV/0!</v>
      </c>
      <c r="N619" s="17"/>
      <c r="O619" s="12" t="s">
        <v>90</v>
      </c>
    </row>
    <row r="620" spans="1:15" ht="18.75" hidden="1" x14ac:dyDescent="0.25">
      <c r="A620" s="13" t="str">
        <f t="shared" si="944"/>
        <v>b</v>
      </c>
      <c r="B620" s="5" t="s">
        <v>2</v>
      </c>
      <c r="C620" s="7" t="s">
        <v>7</v>
      </c>
      <c r="D620" s="24"/>
      <c r="E620" s="24"/>
      <c r="F620" s="24"/>
      <c r="G620" s="26">
        <v>0</v>
      </c>
      <c r="H620" s="26">
        <v>0</v>
      </c>
      <c r="I620" s="24"/>
      <c r="J620" s="24"/>
      <c r="K620" s="24">
        <f t="shared" si="1027"/>
        <v>0</v>
      </c>
      <c r="L620" s="43">
        <f t="shared" si="1028"/>
        <v>0</v>
      </c>
      <c r="M620" s="46" t="e">
        <f t="shared" si="943"/>
        <v>#DIV/0!</v>
      </c>
      <c r="N620" s="17"/>
      <c r="O620" s="12" t="s">
        <v>90</v>
      </c>
    </row>
    <row r="621" spans="1:15" ht="18.75" hidden="1" x14ac:dyDescent="0.25">
      <c r="A621" s="13" t="str">
        <f t="shared" si="944"/>
        <v>b</v>
      </c>
      <c r="B621" s="5" t="s">
        <v>2</v>
      </c>
      <c r="C621" s="7" t="s">
        <v>8</v>
      </c>
      <c r="D621" s="24"/>
      <c r="E621" s="24"/>
      <c r="F621" s="24"/>
      <c r="G621" s="26">
        <v>0</v>
      </c>
      <c r="H621" s="26">
        <v>0</v>
      </c>
      <c r="I621" s="24"/>
      <c r="J621" s="24"/>
      <c r="K621" s="24">
        <f t="shared" si="1027"/>
        <v>0</v>
      </c>
      <c r="L621" s="43">
        <f t="shared" si="1028"/>
        <v>0</v>
      </c>
      <c r="M621" s="46" t="e">
        <f t="shared" si="943"/>
        <v>#DIV/0!</v>
      </c>
      <c r="N621" s="17"/>
      <c r="O621" s="12" t="s">
        <v>90</v>
      </c>
    </row>
    <row r="622" spans="1:15" ht="18.75" x14ac:dyDescent="0.25">
      <c r="A622" s="13" t="str">
        <f t="shared" si="944"/>
        <v>a</v>
      </c>
      <c r="B622" s="5" t="s">
        <v>2</v>
      </c>
      <c r="C622" s="7" t="s">
        <v>9</v>
      </c>
      <c r="D622" s="24"/>
      <c r="E622" s="24"/>
      <c r="F622" s="24"/>
      <c r="G622" s="26">
        <v>6105000</v>
      </c>
      <c r="H622" s="26">
        <v>6450000</v>
      </c>
      <c r="I622" s="24">
        <v>4234243</v>
      </c>
      <c r="J622" s="24">
        <v>2173779</v>
      </c>
      <c r="K622" s="24">
        <f t="shared" si="1027"/>
        <v>6408022</v>
      </c>
      <c r="L622" s="43">
        <f t="shared" si="1028"/>
        <v>41978</v>
      </c>
      <c r="M622" s="46">
        <f t="shared" si="943"/>
        <v>0.99349178294573648</v>
      </c>
      <c r="N622" s="50"/>
      <c r="O622" s="12" t="s">
        <v>90</v>
      </c>
    </row>
    <row r="623" spans="1:15" ht="18.75" hidden="1" x14ac:dyDescent="0.25">
      <c r="A623" s="13" t="str">
        <f t="shared" si="944"/>
        <v>b</v>
      </c>
      <c r="B623" s="5" t="s">
        <v>2</v>
      </c>
      <c r="C623" s="7" t="s">
        <v>10</v>
      </c>
      <c r="D623" s="24"/>
      <c r="E623" s="24"/>
      <c r="F623" s="24"/>
      <c r="G623" s="26">
        <v>0</v>
      </c>
      <c r="H623" s="26">
        <v>0</v>
      </c>
      <c r="I623" s="24"/>
      <c r="J623" s="24"/>
      <c r="K623" s="24">
        <f t="shared" si="1027"/>
        <v>0</v>
      </c>
      <c r="L623" s="43">
        <f t="shared" si="1028"/>
        <v>0</v>
      </c>
      <c r="M623" s="46" t="e">
        <f t="shared" si="943"/>
        <v>#DIV/0!</v>
      </c>
      <c r="N623" s="17"/>
      <c r="O623" s="12" t="s">
        <v>90</v>
      </c>
    </row>
    <row r="624" spans="1:15" ht="18.75" hidden="1" x14ac:dyDescent="0.25">
      <c r="A624" s="13" t="str">
        <f t="shared" si="944"/>
        <v>b</v>
      </c>
      <c r="B624" s="5" t="s">
        <v>2</v>
      </c>
      <c r="C624" s="4" t="s">
        <v>11</v>
      </c>
      <c r="D624" s="23"/>
      <c r="E624" s="23"/>
      <c r="F624" s="23"/>
      <c r="G624" s="23">
        <v>0</v>
      </c>
      <c r="H624" s="23">
        <v>0</v>
      </c>
      <c r="I624" s="24"/>
      <c r="J624" s="23"/>
      <c r="K624" s="23">
        <f t="shared" si="1027"/>
        <v>0</v>
      </c>
      <c r="L624" s="44">
        <f t="shared" si="1028"/>
        <v>0</v>
      </c>
      <c r="M624" s="45" t="e">
        <f t="shared" si="943"/>
        <v>#DIV/0!</v>
      </c>
      <c r="N624" s="16"/>
      <c r="O624" s="12" t="s">
        <v>90</v>
      </c>
    </row>
    <row r="625" spans="1:15" ht="18.75" hidden="1" x14ac:dyDescent="0.25">
      <c r="A625" s="13" t="str">
        <f t="shared" si="944"/>
        <v>b</v>
      </c>
      <c r="B625" s="5" t="s">
        <v>2</v>
      </c>
      <c r="C625" s="4" t="s">
        <v>12</v>
      </c>
      <c r="D625" s="23"/>
      <c r="E625" s="23"/>
      <c r="F625" s="23"/>
      <c r="G625" s="23">
        <v>0</v>
      </c>
      <c r="H625" s="23">
        <v>0</v>
      </c>
      <c r="I625" s="24"/>
      <c r="J625" s="23"/>
      <c r="K625" s="23">
        <f t="shared" si="1027"/>
        <v>0</v>
      </c>
      <c r="L625" s="44">
        <f t="shared" si="1028"/>
        <v>0</v>
      </c>
      <c r="M625" s="45" t="e">
        <f t="shared" si="943"/>
        <v>#DIV/0!</v>
      </c>
      <c r="N625" s="16"/>
      <c r="O625" s="12" t="s">
        <v>90</v>
      </c>
    </row>
    <row r="626" spans="1:15" ht="18.75" hidden="1" x14ac:dyDescent="0.25">
      <c r="A626" s="13" t="str">
        <f t="shared" si="944"/>
        <v>b</v>
      </c>
      <c r="B626" s="5" t="s">
        <v>2</v>
      </c>
      <c r="C626" s="4" t="s">
        <v>13</v>
      </c>
      <c r="D626" s="23"/>
      <c r="E626" s="23"/>
      <c r="F626" s="23"/>
      <c r="G626" s="23">
        <v>0</v>
      </c>
      <c r="H626" s="23">
        <v>0</v>
      </c>
      <c r="I626" s="24"/>
      <c r="J626" s="23"/>
      <c r="K626" s="23">
        <f t="shared" si="1027"/>
        <v>0</v>
      </c>
      <c r="L626" s="44">
        <f t="shared" si="1028"/>
        <v>0</v>
      </c>
      <c r="M626" s="45" t="e">
        <f t="shared" si="943"/>
        <v>#DIV/0!</v>
      </c>
      <c r="N626" s="16"/>
      <c r="O626" s="12" t="s">
        <v>90</v>
      </c>
    </row>
    <row r="627" spans="1:15" ht="72" x14ac:dyDescent="0.25">
      <c r="A627" s="13" t="str">
        <f t="shared" si="944"/>
        <v>a</v>
      </c>
      <c r="B627" s="18" t="s">
        <v>156</v>
      </c>
      <c r="C627" s="19" t="s">
        <v>57</v>
      </c>
      <c r="D627" s="32">
        <f t="shared" ref="D627" si="1029">D628+D636+D637+D638</f>
        <v>0</v>
      </c>
      <c r="E627" s="32">
        <f t="shared" ref="E627:F627" si="1030">E628+E636+E637+E638</f>
        <v>70000</v>
      </c>
      <c r="F627" s="32">
        <f t="shared" si="1030"/>
        <v>60651</v>
      </c>
      <c r="G627" s="33">
        <f t="shared" ref="G627:H627" si="1031">G628+G636+G637+G638</f>
        <v>4000000</v>
      </c>
      <c r="H627" s="33">
        <f t="shared" si="1031"/>
        <v>3810000</v>
      </c>
      <c r="I627" s="32">
        <f t="shared" ref="I627" si="1032">I628+I636+I637+I638</f>
        <v>1041367</v>
      </c>
      <c r="J627" s="32">
        <f t="shared" ref="J627" si="1033">J628+J636+J637+J638</f>
        <v>2078633</v>
      </c>
      <c r="K627" s="32">
        <f t="shared" ref="K627" si="1034">K628+K636+K637+K638</f>
        <v>3120000</v>
      </c>
      <c r="L627" s="36">
        <f t="shared" ref="L627" si="1035">L628+L636+L637+L638</f>
        <v>690000</v>
      </c>
      <c r="M627" s="37">
        <f t="shared" si="943"/>
        <v>0.81889763779527558</v>
      </c>
      <c r="N627" s="50"/>
      <c r="O627" s="12" t="s">
        <v>89</v>
      </c>
    </row>
    <row r="628" spans="1:15" ht="18.75" x14ac:dyDescent="0.25">
      <c r="A628" s="13" t="str">
        <f t="shared" si="944"/>
        <v>a</v>
      </c>
      <c r="B628" s="3" t="s">
        <v>2</v>
      </c>
      <c r="C628" s="4" t="s">
        <v>3</v>
      </c>
      <c r="D628" s="34">
        <f t="shared" ref="D628" si="1036">D629+D630+D631+D632+D633+D634+D635</f>
        <v>0</v>
      </c>
      <c r="E628" s="34">
        <f t="shared" ref="E628:F628" si="1037">E629+E630+E631+E632+E633+E634+E635</f>
        <v>70000</v>
      </c>
      <c r="F628" s="34">
        <f t="shared" si="1037"/>
        <v>60651</v>
      </c>
      <c r="G628" s="34">
        <f t="shared" ref="G628:H628" si="1038">G629+G630+G631+G632+G633+G634+G635</f>
        <v>4000000</v>
      </c>
      <c r="H628" s="34">
        <f t="shared" si="1038"/>
        <v>3810000</v>
      </c>
      <c r="I628" s="32">
        <f t="shared" ref="I628" si="1039">I629+I630+I631+I632+I633+I634+I635</f>
        <v>1041367</v>
      </c>
      <c r="J628" s="34">
        <f t="shared" ref="J628:L628" si="1040">J629+J630+J631+J632+J633+J634+J635</f>
        <v>2078633</v>
      </c>
      <c r="K628" s="34">
        <f t="shared" si="1040"/>
        <v>3120000</v>
      </c>
      <c r="L628" s="38">
        <f t="shared" si="1040"/>
        <v>690000</v>
      </c>
      <c r="M628" s="39">
        <f t="shared" si="943"/>
        <v>0.81889763779527558</v>
      </c>
      <c r="N628" s="50"/>
      <c r="O628" s="12" t="s">
        <v>89</v>
      </c>
    </row>
    <row r="629" spans="1:15" ht="18.75" hidden="1" x14ac:dyDescent="0.25">
      <c r="A629" s="13" t="str">
        <f t="shared" si="944"/>
        <v>b</v>
      </c>
      <c r="B629" s="5" t="s">
        <v>2</v>
      </c>
      <c r="C629" s="6" t="s">
        <v>4</v>
      </c>
      <c r="D629" s="24"/>
      <c r="E629" s="24"/>
      <c r="F629" s="24"/>
      <c r="G629" s="26">
        <v>0</v>
      </c>
      <c r="H629" s="26">
        <v>0</v>
      </c>
      <c r="I629" s="24"/>
      <c r="J629" s="24"/>
      <c r="K629" s="24">
        <f t="shared" ref="K629:K638" si="1041">I629+J629</f>
        <v>0</v>
      </c>
      <c r="L629" s="43">
        <f t="shared" ref="L629:L638" si="1042">H629-K629</f>
        <v>0</v>
      </c>
      <c r="M629" s="46" t="e">
        <f t="shared" si="943"/>
        <v>#DIV/0!</v>
      </c>
      <c r="N629" s="17"/>
      <c r="O629" s="12" t="s">
        <v>89</v>
      </c>
    </row>
    <row r="630" spans="1:15" ht="18.75" x14ac:dyDescent="0.25">
      <c r="A630" s="13" t="str">
        <f t="shared" si="944"/>
        <v>a</v>
      </c>
      <c r="B630" s="5" t="s">
        <v>2</v>
      </c>
      <c r="C630" s="6" t="s">
        <v>5</v>
      </c>
      <c r="D630" s="32"/>
      <c r="E630" s="32">
        <v>70000</v>
      </c>
      <c r="F630" s="32">
        <v>60651</v>
      </c>
      <c r="G630" s="35">
        <v>4000000</v>
      </c>
      <c r="H630" s="35">
        <v>3810000</v>
      </c>
      <c r="I630" s="32">
        <v>1041367</v>
      </c>
      <c r="J630" s="32">
        <v>2078633</v>
      </c>
      <c r="K630" s="32">
        <f t="shared" si="1041"/>
        <v>3120000</v>
      </c>
      <c r="L630" s="36">
        <f t="shared" si="1042"/>
        <v>690000</v>
      </c>
      <c r="M630" s="37">
        <f t="shared" si="943"/>
        <v>0.81889763779527558</v>
      </c>
      <c r="N630" s="50"/>
      <c r="O630" s="12" t="s">
        <v>89</v>
      </c>
    </row>
    <row r="631" spans="1:15" ht="18.75" hidden="1" x14ac:dyDescent="0.25">
      <c r="A631" s="13" t="str">
        <f t="shared" si="944"/>
        <v>b</v>
      </c>
      <c r="B631" s="5" t="s">
        <v>2</v>
      </c>
      <c r="C631" s="6" t="s">
        <v>6</v>
      </c>
      <c r="D631" s="24"/>
      <c r="E631" s="24"/>
      <c r="F631" s="24"/>
      <c r="G631" s="26">
        <v>0</v>
      </c>
      <c r="H631" s="26">
        <v>0</v>
      </c>
      <c r="I631" s="24"/>
      <c r="J631" s="24"/>
      <c r="K631" s="24">
        <f t="shared" si="1041"/>
        <v>0</v>
      </c>
      <c r="L631" s="43">
        <f t="shared" si="1042"/>
        <v>0</v>
      </c>
      <c r="M631" s="46" t="e">
        <f t="shared" si="943"/>
        <v>#DIV/0!</v>
      </c>
      <c r="N631" s="17"/>
      <c r="O631" s="12" t="s">
        <v>89</v>
      </c>
    </row>
    <row r="632" spans="1:15" ht="18.75" hidden="1" x14ac:dyDescent="0.25">
      <c r="A632" s="13" t="str">
        <f t="shared" si="944"/>
        <v>b</v>
      </c>
      <c r="B632" s="5" t="s">
        <v>2</v>
      </c>
      <c r="C632" s="7" t="s">
        <v>7</v>
      </c>
      <c r="D632" s="24"/>
      <c r="E632" s="24"/>
      <c r="F632" s="24"/>
      <c r="G632" s="26">
        <v>0</v>
      </c>
      <c r="H632" s="26">
        <v>0</v>
      </c>
      <c r="I632" s="24"/>
      <c r="J632" s="24"/>
      <c r="K632" s="24">
        <f t="shared" si="1041"/>
        <v>0</v>
      </c>
      <c r="L632" s="43">
        <f t="shared" si="1042"/>
        <v>0</v>
      </c>
      <c r="M632" s="46" t="e">
        <f t="shared" si="943"/>
        <v>#DIV/0!</v>
      </c>
      <c r="N632" s="17"/>
      <c r="O632" s="12" t="s">
        <v>89</v>
      </c>
    </row>
    <row r="633" spans="1:15" ht="18.75" hidden="1" x14ac:dyDescent="0.25">
      <c r="A633" s="13" t="str">
        <f t="shared" si="944"/>
        <v>b</v>
      </c>
      <c r="B633" s="5" t="s">
        <v>2</v>
      </c>
      <c r="C633" s="7" t="s">
        <v>8</v>
      </c>
      <c r="D633" s="24"/>
      <c r="E633" s="24"/>
      <c r="F633" s="24"/>
      <c r="G633" s="26">
        <v>0</v>
      </c>
      <c r="H633" s="26">
        <v>0</v>
      </c>
      <c r="I633" s="24"/>
      <c r="J633" s="24"/>
      <c r="K633" s="24">
        <f t="shared" si="1041"/>
        <v>0</v>
      </c>
      <c r="L633" s="43">
        <f t="shared" si="1042"/>
        <v>0</v>
      </c>
      <c r="M633" s="46" t="e">
        <f t="shared" si="943"/>
        <v>#DIV/0!</v>
      </c>
      <c r="N633" s="17"/>
      <c r="O633" s="12" t="s">
        <v>89</v>
      </c>
    </row>
    <row r="634" spans="1:15" ht="18.75" hidden="1" x14ac:dyDescent="0.25">
      <c r="A634" s="13" t="str">
        <f t="shared" si="944"/>
        <v>b</v>
      </c>
      <c r="B634" s="5" t="s">
        <v>2</v>
      </c>
      <c r="C634" s="7" t="s">
        <v>9</v>
      </c>
      <c r="D634" s="24"/>
      <c r="E634" s="24"/>
      <c r="F634" s="24"/>
      <c r="G634" s="26">
        <v>0</v>
      </c>
      <c r="H634" s="26">
        <v>0</v>
      </c>
      <c r="I634" s="24"/>
      <c r="J634" s="24"/>
      <c r="K634" s="24">
        <f t="shared" si="1041"/>
        <v>0</v>
      </c>
      <c r="L634" s="43">
        <f t="shared" si="1042"/>
        <v>0</v>
      </c>
      <c r="M634" s="46" t="e">
        <f t="shared" si="943"/>
        <v>#DIV/0!</v>
      </c>
      <c r="N634" s="17"/>
      <c r="O634" s="12" t="s">
        <v>89</v>
      </c>
    </row>
    <row r="635" spans="1:15" ht="18.75" hidden="1" x14ac:dyDescent="0.25">
      <c r="A635" s="13" t="str">
        <f t="shared" si="944"/>
        <v>b</v>
      </c>
      <c r="B635" s="5" t="s">
        <v>2</v>
      </c>
      <c r="C635" s="7" t="s">
        <v>10</v>
      </c>
      <c r="D635" s="24"/>
      <c r="E635" s="24"/>
      <c r="F635" s="24"/>
      <c r="G635" s="26">
        <v>0</v>
      </c>
      <c r="H635" s="26">
        <v>0</v>
      </c>
      <c r="I635" s="24"/>
      <c r="J635" s="24"/>
      <c r="K635" s="24">
        <f t="shared" si="1041"/>
        <v>0</v>
      </c>
      <c r="L635" s="43">
        <f t="shared" si="1042"/>
        <v>0</v>
      </c>
      <c r="M635" s="46" t="e">
        <f t="shared" si="943"/>
        <v>#DIV/0!</v>
      </c>
      <c r="N635" s="17"/>
      <c r="O635" s="12" t="s">
        <v>89</v>
      </c>
    </row>
    <row r="636" spans="1:15" ht="18.75" hidden="1" x14ac:dyDescent="0.25">
      <c r="A636" s="13" t="str">
        <f t="shared" si="944"/>
        <v>b</v>
      </c>
      <c r="B636" s="5" t="s">
        <v>2</v>
      </c>
      <c r="C636" s="4" t="s">
        <v>11</v>
      </c>
      <c r="D636" s="23"/>
      <c r="E636" s="23"/>
      <c r="F636" s="23"/>
      <c r="G636" s="23">
        <v>0</v>
      </c>
      <c r="H636" s="23">
        <v>0</v>
      </c>
      <c r="I636" s="24"/>
      <c r="J636" s="23"/>
      <c r="K636" s="23">
        <f t="shared" si="1041"/>
        <v>0</v>
      </c>
      <c r="L636" s="44">
        <f t="shared" si="1042"/>
        <v>0</v>
      </c>
      <c r="M636" s="45" t="e">
        <f t="shared" si="943"/>
        <v>#DIV/0!</v>
      </c>
      <c r="N636" s="16"/>
      <c r="O636" s="12" t="s">
        <v>89</v>
      </c>
    </row>
    <row r="637" spans="1:15" ht="18.75" hidden="1" x14ac:dyDescent="0.25">
      <c r="A637" s="13" t="str">
        <f t="shared" si="944"/>
        <v>b</v>
      </c>
      <c r="B637" s="5" t="s">
        <v>2</v>
      </c>
      <c r="C637" s="4" t="s">
        <v>12</v>
      </c>
      <c r="D637" s="23"/>
      <c r="E637" s="23"/>
      <c r="F637" s="23"/>
      <c r="G637" s="23">
        <v>0</v>
      </c>
      <c r="H637" s="23">
        <v>0</v>
      </c>
      <c r="I637" s="24"/>
      <c r="J637" s="23"/>
      <c r="K637" s="23">
        <f t="shared" si="1041"/>
        <v>0</v>
      </c>
      <c r="L637" s="44">
        <f t="shared" si="1042"/>
        <v>0</v>
      </c>
      <c r="M637" s="45" t="e">
        <f t="shared" si="943"/>
        <v>#DIV/0!</v>
      </c>
      <c r="N637" s="16"/>
      <c r="O637" s="12" t="s">
        <v>89</v>
      </c>
    </row>
    <row r="638" spans="1:15" ht="18.75" hidden="1" x14ac:dyDescent="0.25">
      <c r="A638" s="13" t="str">
        <f t="shared" si="944"/>
        <v>b</v>
      </c>
      <c r="B638" s="5" t="s">
        <v>2</v>
      </c>
      <c r="C638" s="4" t="s">
        <v>13</v>
      </c>
      <c r="D638" s="23"/>
      <c r="E638" s="23"/>
      <c r="F638" s="23"/>
      <c r="G638" s="23">
        <v>0</v>
      </c>
      <c r="H638" s="23">
        <v>0</v>
      </c>
      <c r="I638" s="24"/>
      <c r="J638" s="23"/>
      <c r="K638" s="23">
        <f t="shared" si="1041"/>
        <v>0</v>
      </c>
      <c r="L638" s="44">
        <f t="shared" si="1042"/>
        <v>0</v>
      </c>
      <c r="M638" s="45" t="e">
        <f t="shared" si="943"/>
        <v>#DIV/0!</v>
      </c>
      <c r="N638" s="16"/>
      <c r="O638" s="12" t="s">
        <v>89</v>
      </c>
    </row>
    <row r="639" spans="1:15" ht="126" x14ac:dyDescent="0.25">
      <c r="A639" s="13" t="str">
        <f t="shared" si="944"/>
        <v>a</v>
      </c>
      <c r="B639" s="18" t="s">
        <v>157</v>
      </c>
      <c r="C639" s="19" t="s">
        <v>58</v>
      </c>
      <c r="D639" s="32">
        <f t="shared" ref="D639" si="1043">D640+D648+D649+D650</f>
        <v>0</v>
      </c>
      <c r="E639" s="32"/>
      <c r="F639" s="32"/>
      <c r="G639" s="33">
        <f t="shared" ref="G639:H639" si="1044">G640+G648+G649+G650</f>
        <v>2415000</v>
      </c>
      <c r="H639" s="33">
        <f t="shared" si="1044"/>
        <v>2190000</v>
      </c>
      <c r="I639" s="32">
        <f t="shared" ref="I639" si="1045">I640+I648+I649+I650</f>
        <v>197104</v>
      </c>
      <c r="J639" s="32">
        <f t="shared" ref="J639" si="1046">J640+J648+J649+J650</f>
        <v>1992896</v>
      </c>
      <c r="K639" s="32">
        <f t="shared" ref="K639" si="1047">K640+K648+K649+K650</f>
        <v>2190000</v>
      </c>
      <c r="L639" s="36">
        <f t="shared" ref="L639" si="1048">L640+L648+L649+L650</f>
        <v>0</v>
      </c>
      <c r="M639" s="37">
        <f t="shared" si="943"/>
        <v>1</v>
      </c>
      <c r="N639" s="50"/>
      <c r="O639" s="12" t="s">
        <v>89</v>
      </c>
    </row>
    <row r="640" spans="1:15" ht="18.75" x14ac:dyDescent="0.25">
      <c r="A640" s="13" t="str">
        <f t="shared" si="944"/>
        <v>a</v>
      </c>
      <c r="B640" s="3" t="s">
        <v>2</v>
      </c>
      <c r="C640" s="4" t="s">
        <v>3</v>
      </c>
      <c r="D640" s="34">
        <f t="shared" ref="D640" si="1049">D641+D642+D643+D644+D645+D646+D647</f>
        <v>0</v>
      </c>
      <c r="E640" s="34"/>
      <c r="F640" s="34"/>
      <c r="G640" s="34">
        <f t="shared" ref="G640:H640" si="1050">G641+G642+G643+G644+G645+G646+G647</f>
        <v>2415000</v>
      </c>
      <c r="H640" s="34">
        <f t="shared" si="1050"/>
        <v>2190000</v>
      </c>
      <c r="I640" s="32">
        <f t="shared" ref="I640" si="1051">I641+I642+I643+I644+I645+I646+I647</f>
        <v>197104</v>
      </c>
      <c r="J640" s="34">
        <f t="shared" ref="J640:L640" si="1052">J641+J642+J643+J644+J645+J646+J647</f>
        <v>1992896</v>
      </c>
      <c r="K640" s="34">
        <f t="shared" si="1052"/>
        <v>2190000</v>
      </c>
      <c r="L640" s="38">
        <f t="shared" si="1052"/>
        <v>0</v>
      </c>
      <c r="M640" s="39">
        <f t="shared" si="943"/>
        <v>1</v>
      </c>
      <c r="N640" s="50"/>
      <c r="O640" s="12" t="s">
        <v>89</v>
      </c>
    </row>
    <row r="641" spans="1:15" ht="18.75" hidden="1" x14ac:dyDescent="0.25">
      <c r="A641" s="13" t="str">
        <f t="shared" si="944"/>
        <v>b</v>
      </c>
      <c r="B641" s="5" t="s">
        <v>2</v>
      </c>
      <c r="C641" s="6" t="s">
        <v>4</v>
      </c>
      <c r="D641" s="24"/>
      <c r="E641" s="24"/>
      <c r="F641" s="24"/>
      <c r="G641" s="26">
        <v>0</v>
      </c>
      <c r="H641" s="26">
        <v>0</v>
      </c>
      <c r="I641" s="24"/>
      <c r="J641" s="24"/>
      <c r="K641" s="24">
        <f t="shared" ref="K641:K650" si="1053">I641+J641</f>
        <v>0</v>
      </c>
      <c r="L641" s="43">
        <f t="shared" ref="L641:L650" si="1054">H641-K641</f>
        <v>0</v>
      </c>
      <c r="M641" s="46" t="e">
        <f t="shared" si="943"/>
        <v>#DIV/0!</v>
      </c>
      <c r="N641" s="17"/>
      <c r="O641" s="12" t="s">
        <v>89</v>
      </c>
    </row>
    <row r="642" spans="1:15" ht="18.75" x14ac:dyDescent="0.25">
      <c r="A642" s="13" t="str">
        <f t="shared" si="944"/>
        <v>a</v>
      </c>
      <c r="B642" s="5" t="s">
        <v>2</v>
      </c>
      <c r="C642" s="6" t="s">
        <v>5</v>
      </c>
      <c r="D642" s="32"/>
      <c r="E642" s="32"/>
      <c r="F642" s="32"/>
      <c r="G642" s="35">
        <v>2415000</v>
      </c>
      <c r="H642" s="35">
        <v>2190000</v>
      </c>
      <c r="I642" s="32">
        <v>197104</v>
      </c>
      <c r="J642" s="32">
        <v>1992896</v>
      </c>
      <c r="K642" s="32">
        <f t="shared" si="1053"/>
        <v>2190000</v>
      </c>
      <c r="L642" s="36">
        <f t="shared" si="1054"/>
        <v>0</v>
      </c>
      <c r="M642" s="37">
        <f t="shared" si="943"/>
        <v>1</v>
      </c>
      <c r="N642" s="50"/>
      <c r="O642" s="12" t="s">
        <v>89</v>
      </c>
    </row>
    <row r="643" spans="1:15" ht="18.75" hidden="1" x14ac:dyDescent="0.25">
      <c r="A643" s="13" t="str">
        <f t="shared" si="944"/>
        <v>b</v>
      </c>
      <c r="B643" s="5" t="s">
        <v>2</v>
      </c>
      <c r="C643" s="6" t="s">
        <v>6</v>
      </c>
      <c r="D643" s="24"/>
      <c r="E643" s="24"/>
      <c r="F643" s="24"/>
      <c r="G643" s="26">
        <v>0</v>
      </c>
      <c r="H643" s="26">
        <v>0</v>
      </c>
      <c r="I643" s="24"/>
      <c r="J643" s="24"/>
      <c r="K643" s="24">
        <f t="shared" si="1053"/>
        <v>0</v>
      </c>
      <c r="L643" s="43">
        <f t="shared" si="1054"/>
        <v>0</v>
      </c>
      <c r="M643" s="46" t="e">
        <f t="shared" ref="M643:M706" si="1055">K643/H643</f>
        <v>#DIV/0!</v>
      </c>
      <c r="N643" s="17"/>
      <c r="O643" s="12" t="s">
        <v>89</v>
      </c>
    </row>
    <row r="644" spans="1:15" ht="18.75" hidden="1" x14ac:dyDescent="0.25">
      <c r="A644" s="13" t="str">
        <f t="shared" ref="A644:A707" si="1056">IF((D644+I644+G644+H644+J644+K644)&gt;0,"a","b")</f>
        <v>b</v>
      </c>
      <c r="B644" s="5" t="s">
        <v>2</v>
      </c>
      <c r="C644" s="7" t="s">
        <v>7</v>
      </c>
      <c r="D644" s="24"/>
      <c r="E644" s="24"/>
      <c r="F644" s="24"/>
      <c r="G644" s="26">
        <v>0</v>
      </c>
      <c r="H644" s="26">
        <v>0</v>
      </c>
      <c r="I644" s="24"/>
      <c r="J644" s="24"/>
      <c r="K644" s="24">
        <f t="shared" si="1053"/>
        <v>0</v>
      </c>
      <c r="L644" s="43">
        <f t="shared" si="1054"/>
        <v>0</v>
      </c>
      <c r="M644" s="46" t="e">
        <f t="shared" si="1055"/>
        <v>#DIV/0!</v>
      </c>
      <c r="N644" s="17"/>
      <c r="O644" s="12" t="s">
        <v>89</v>
      </c>
    </row>
    <row r="645" spans="1:15" ht="18.75" hidden="1" x14ac:dyDescent="0.25">
      <c r="A645" s="13" t="str">
        <f t="shared" si="1056"/>
        <v>b</v>
      </c>
      <c r="B645" s="5" t="s">
        <v>2</v>
      </c>
      <c r="C645" s="7" t="s">
        <v>8</v>
      </c>
      <c r="D645" s="24"/>
      <c r="E645" s="24"/>
      <c r="F645" s="24"/>
      <c r="G645" s="26">
        <v>0</v>
      </c>
      <c r="H645" s="26">
        <v>0</v>
      </c>
      <c r="I645" s="24"/>
      <c r="J645" s="24"/>
      <c r="K645" s="24">
        <f t="shared" si="1053"/>
        <v>0</v>
      </c>
      <c r="L645" s="43">
        <f t="shared" si="1054"/>
        <v>0</v>
      </c>
      <c r="M645" s="46" t="e">
        <f t="shared" si="1055"/>
        <v>#DIV/0!</v>
      </c>
      <c r="N645" s="17"/>
      <c r="O645" s="12" t="s">
        <v>89</v>
      </c>
    </row>
    <row r="646" spans="1:15" ht="18.75" hidden="1" x14ac:dyDescent="0.25">
      <c r="A646" s="13" t="str">
        <f t="shared" si="1056"/>
        <v>b</v>
      </c>
      <c r="B646" s="5" t="s">
        <v>2</v>
      </c>
      <c r="C646" s="7" t="s">
        <v>9</v>
      </c>
      <c r="D646" s="24"/>
      <c r="E646" s="24"/>
      <c r="F646" s="24"/>
      <c r="G646" s="26">
        <v>0</v>
      </c>
      <c r="H646" s="26">
        <v>0</v>
      </c>
      <c r="I646" s="24"/>
      <c r="J646" s="24"/>
      <c r="K646" s="24">
        <f t="shared" si="1053"/>
        <v>0</v>
      </c>
      <c r="L646" s="43">
        <f t="shared" si="1054"/>
        <v>0</v>
      </c>
      <c r="M646" s="46" t="e">
        <f t="shared" si="1055"/>
        <v>#DIV/0!</v>
      </c>
      <c r="N646" s="17"/>
      <c r="O646" s="12" t="s">
        <v>89</v>
      </c>
    </row>
    <row r="647" spans="1:15" ht="18.75" hidden="1" x14ac:dyDescent="0.25">
      <c r="A647" s="13" t="str">
        <f t="shared" si="1056"/>
        <v>b</v>
      </c>
      <c r="B647" s="5" t="s">
        <v>2</v>
      </c>
      <c r="C647" s="7" t="s">
        <v>10</v>
      </c>
      <c r="D647" s="24"/>
      <c r="E647" s="24"/>
      <c r="F647" s="24"/>
      <c r="G647" s="26">
        <v>0</v>
      </c>
      <c r="H647" s="26">
        <v>0</v>
      </c>
      <c r="I647" s="24"/>
      <c r="J647" s="24"/>
      <c r="K647" s="24">
        <f t="shared" si="1053"/>
        <v>0</v>
      </c>
      <c r="L647" s="43">
        <f t="shared" si="1054"/>
        <v>0</v>
      </c>
      <c r="M647" s="46" t="e">
        <f t="shared" si="1055"/>
        <v>#DIV/0!</v>
      </c>
      <c r="N647" s="17"/>
      <c r="O647" s="12" t="s">
        <v>89</v>
      </c>
    </row>
    <row r="648" spans="1:15" ht="18.75" hidden="1" x14ac:dyDescent="0.25">
      <c r="A648" s="13" t="str">
        <f t="shared" si="1056"/>
        <v>b</v>
      </c>
      <c r="B648" s="5" t="s">
        <v>2</v>
      </c>
      <c r="C648" s="4" t="s">
        <v>11</v>
      </c>
      <c r="D648" s="23"/>
      <c r="E648" s="23"/>
      <c r="F648" s="23"/>
      <c r="G648" s="23">
        <v>0</v>
      </c>
      <c r="H648" s="23">
        <v>0</v>
      </c>
      <c r="I648" s="24"/>
      <c r="J648" s="23"/>
      <c r="K648" s="23">
        <f t="shared" si="1053"/>
        <v>0</v>
      </c>
      <c r="L648" s="44">
        <f t="shared" si="1054"/>
        <v>0</v>
      </c>
      <c r="M648" s="45" t="e">
        <f t="shared" si="1055"/>
        <v>#DIV/0!</v>
      </c>
      <c r="N648" s="16"/>
      <c r="O648" s="12" t="s">
        <v>89</v>
      </c>
    </row>
    <row r="649" spans="1:15" ht="18.75" hidden="1" x14ac:dyDescent="0.25">
      <c r="A649" s="13" t="str">
        <f t="shared" si="1056"/>
        <v>b</v>
      </c>
      <c r="B649" s="5" t="s">
        <v>2</v>
      </c>
      <c r="C649" s="4" t="s">
        <v>12</v>
      </c>
      <c r="D649" s="23"/>
      <c r="E649" s="23"/>
      <c r="F649" s="23"/>
      <c r="G649" s="23">
        <v>0</v>
      </c>
      <c r="H649" s="23">
        <v>0</v>
      </c>
      <c r="I649" s="24"/>
      <c r="J649" s="23"/>
      <c r="K649" s="23">
        <f t="shared" si="1053"/>
        <v>0</v>
      </c>
      <c r="L649" s="44">
        <f t="shared" si="1054"/>
        <v>0</v>
      </c>
      <c r="M649" s="45" t="e">
        <f t="shared" si="1055"/>
        <v>#DIV/0!</v>
      </c>
      <c r="N649" s="16"/>
      <c r="O649" s="12" t="s">
        <v>89</v>
      </c>
    </row>
    <row r="650" spans="1:15" ht="18.75" hidden="1" x14ac:dyDescent="0.25">
      <c r="A650" s="13" t="str">
        <f t="shared" si="1056"/>
        <v>b</v>
      </c>
      <c r="B650" s="5" t="s">
        <v>2</v>
      </c>
      <c r="C650" s="4" t="s">
        <v>13</v>
      </c>
      <c r="D650" s="23"/>
      <c r="E650" s="23"/>
      <c r="F650" s="23"/>
      <c r="G650" s="23">
        <v>0</v>
      </c>
      <c r="H650" s="23">
        <v>0</v>
      </c>
      <c r="I650" s="24"/>
      <c r="J650" s="23"/>
      <c r="K650" s="23">
        <f t="shared" si="1053"/>
        <v>0</v>
      </c>
      <c r="L650" s="44">
        <f t="shared" si="1054"/>
        <v>0</v>
      </c>
      <c r="M650" s="45" t="e">
        <f t="shared" si="1055"/>
        <v>#DIV/0!</v>
      </c>
      <c r="N650" s="16"/>
      <c r="O650" s="12" t="s">
        <v>89</v>
      </c>
    </row>
    <row r="651" spans="1:15" ht="31.5" x14ac:dyDescent="0.25">
      <c r="A651" s="13" t="str">
        <f t="shared" si="1056"/>
        <v>a</v>
      </c>
      <c r="B651" s="18" t="s">
        <v>152</v>
      </c>
      <c r="C651" s="19" t="s">
        <v>59</v>
      </c>
      <c r="D651" s="24">
        <f t="shared" ref="D651" si="1057">D652+D660+D661+D662</f>
        <v>2165</v>
      </c>
      <c r="E651" s="24">
        <f t="shared" ref="E651:F651" si="1058">E652+E660+E661+E662</f>
        <v>0</v>
      </c>
      <c r="F651" s="24">
        <f t="shared" si="1058"/>
        <v>50669</v>
      </c>
      <c r="G651" s="24">
        <f t="shared" ref="G651:H651" si="1059">G652+G660+G661+G662</f>
        <v>8000000</v>
      </c>
      <c r="H651" s="24">
        <f t="shared" si="1059"/>
        <v>7778850</v>
      </c>
      <c r="I651" s="24">
        <f t="shared" ref="I651" si="1060">I652+I660+I661+I662</f>
        <v>5276930</v>
      </c>
      <c r="J651" s="24">
        <f t="shared" ref="J651" si="1061">J652+J660+J661+J662</f>
        <v>2301107</v>
      </c>
      <c r="K651" s="24">
        <f t="shared" ref="K651" si="1062">K652+K660+K661+K662</f>
        <v>7578037</v>
      </c>
      <c r="L651" s="43">
        <f t="shared" ref="L651" si="1063">L652+L660+L661+L662</f>
        <v>200813</v>
      </c>
      <c r="M651" s="46">
        <f t="shared" si="1055"/>
        <v>0.97418474453164672</v>
      </c>
      <c r="N651" s="50"/>
    </row>
    <row r="652" spans="1:15" ht="18.75" x14ac:dyDescent="0.25">
      <c r="A652" s="13" t="str">
        <f t="shared" si="1056"/>
        <v>a</v>
      </c>
      <c r="B652" s="3" t="s">
        <v>2</v>
      </c>
      <c r="C652" s="4" t="s">
        <v>3</v>
      </c>
      <c r="D652" s="23">
        <f t="shared" ref="D652:E652" si="1064">D653+D654+D655+D656+D657+D658+D659</f>
        <v>2165</v>
      </c>
      <c r="E652" s="23">
        <f t="shared" si="1064"/>
        <v>0</v>
      </c>
      <c r="F652" s="23">
        <f t="shared" ref="F652" si="1065">F653+F654+F655+F656+F657+F658+F659</f>
        <v>50669</v>
      </c>
      <c r="G652" s="23">
        <f t="shared" ref="G652:H652" si="1066">G653+G654+G655+G656+G657+G658+G659</f>
        <v>8000000</v>
      </c>
      <c r="H652" s="23">
        <f t="shared" si="1066"/>
        <v>7778850</v>
      </c>
      <c r="I652" s="24">
        <f t="shared" ref="I652" si="1067">I653+I654+I655+I656+I657+I658+I659</f>
        <v>5276930</v>
      </c>
      <c r="J652" s="23">
        <f t="shared" ref="J652:L652" si="1068">J653+J654+J655+J656+J657+J658+J659</f>
        <v>2301107</v>
      </c>
      <c r="K652" s="23">
        <f t="shared" si="1068"/>
        <v>7578037</v>
      </c>
      <c r="L652" s="44">
        <f t="shared" si="1068"/>
        <v>200813</v>
      </c>
      <c r="M652" s="45">
        <f t="shared" si="1055"/>
        <v>0.97418474453164672</v>
      </c>
      <c r="N652" s="50"/>
    </row>
    <row r="653" spans="1:15" ht="18.75" hidden="1" x14ac:dyDescent="0.25">
      <c r="A653" s="13" t="str">
        <f t="shared" si="1056"/>
        <v>b</v>
      </c>
      <c r="B653" s="5" t="s">
        <v>2</v>
      </c>
      <c r="C653" s="6" t="s">
        <v>4</v>
      </c>
      <c r="D653" s="24">
        <f t="shared" ref="D653:D662" si="1069">D665+D677</f>
        <v>0</v>
      </c>
      <c r="E653" s="24">
        <f t="shared" ref="E653:F653" si="1070">E665+E677</f>
        <v>0</v>
      </c>
      <c r="F653" s="24">
        <f t="shared" si="1070"/>
        <v>0</v>
      </c>
      <c r="G653" s="24">
        <f t="shared" ref="G653:G662" si="1071">G665+G677</f>
        <v>0</v>
      </c>
      <c r="H653" s="24">
        <f t="shared" ref="H653:I653" si="1072">H665+H677</f>
        <v>0</v>
      </c>
      <c r="I653" s="24">
        <f t="shared" si="1072"/>
        <v>0</v>
      </c>
      <c r="J653" s="24">
        <f t="shared" ref="J653:L653" si="1073">J665+J677</f>
        <v>0</v>
      </c>
      <c r="K653" s="24">
        <f t="shared" si="1073"/>
        <v>0</v>
      </c>
      <c r="L653" s="43">
        <f t="shared" si="1073"/>
        <v>0</v>
      </c>
      <c r="M653" s="46" t="e">
        <f t="shared" si="1055"/>
        <v>#DIV/0!</v>
      </c>
      <c r="N653" s="17"/>
    </row>
    <row r="654" spans="1:15" ht="18.75" x14ac:dyDescent="0.25">
      <c r="A654" s="13" t="str">
        <f t="shared" si="1056"/>
        <v>a</v>
      </c>
      <c r="B654" s="5" t="s">
        <v>2</v>
      </c>
      <c r="C654" s="6" t="s">
        <v>5</v>
      </c>
      <c r="D654" s="24">
        <f t="shared" si="1069"/>
        <v>0</v>
      </c>
      <c r="E654" s="24">
        <f t="shared" ref="E654:F654" si="1074">E666+E678</f>
        <v>0</v>
      </c>
      <c r="F654" s="24">
        <f t="shared" si="1074"/>
        <v>0</v>
      </c>
      <c r="G654" s="24">
        <f t="shared" si="1071"/>
        <v>154000</v>
      </c>
      <c r="H654" s="24">
        <f t="shared" ref="H654:I654" si="1075">H666+H678</f>
        <v>168850</v>
      </c>
      <c r="I654" s="24">
        <f t="shared" si="1075"/>
        <v>68985</v>
      </c>
      <c r="J654" s="24">
        <f t="shared" ref="J654:L654" si="1076">J666+J678</f>
        <v>45515</v>
      </c>
      <c r="K654" s="24">
        <f t="shared" si="1076"/>
        <v>114500</v>
      </c>
      <c r="L654" s="43">
        <f t="shared" si="1076"/>
        <v>54350</v>
      </c>
      <c r="M654" s="46">
        <f t="shared" si="1055"/>
        <v>0.67811667160201361</v>
      </c>
      <c r="N654" s="50"/>
    </row>
    <row r="655" spans="1:15" ht="18.75" hidden="1" x14ac:dyDescent="0.25">
      <c r="A655" s="13" t="str">
        <f t="shared" si="1056"/>
        <v>b</v>
      </c>
      <c r="B655" s="5" t="s">
        <v>2</v>
      </c>
      <c r="C655" s="6" t="s">
        <v>6</v>
      </c>
      <c r="D655" s="24">
        <f t="shared" si="1069"/>
        <v>0</v>
      </c>
      <c r="E655" s="24">
        <f t="shared" ref="E655:F655" si="1077">E667+E679</f>
        <v>0</v>
      </c>
      <c r="F655" s="24">
        <f t="shared" si="1077"/>
        <v>0</v>
      </c>
      <c r="G655" s="24">
        <f t="shared" si="1071"/>
        <v>0</v>
      </c>
      <c r="H655" s="24">
        <f t="shared" ref="H655:I655" si="1078">H667+H679</f>
        <v>0</v>
      </c>
      <c r="I655" s="24">
        <f t="shared" si="1078"/>
        <v>0</v>
      </c>
      <c r="J655" s="24">
        <f t="shared" ref="J655:L655" si="1079">J667+J679</f>
        <v>0</v>
      </c>
      <c r="K655" s="24">
        <f t="shared" si="1079"/>
        <v>0</v>
      </c>
      <c r="L655" s="43">
        <f t="shared" si="1079"/>
        <v>0</v>
      </c>
      <c r="M655" s="46" t="e">
        <f t="shared" si="1055"/>
        <v>#DIV/0!</v>
      </c>
      <c r="N655" s="17"/>
    </row>
    <row r="656" spans="1:15" ht="18.75" hidden="1" x14ac:dyDescent="0.25">
      <c r="A656" s="13" t="str">
        <f t="shared" si="1056"/>
        <v>b</v>
      </c>
      <c r="B656" s="5" t="s">
        <v>2</v>
      </c>
      <c r="C656" s="7" t="s">
        <v>7</v>
      </c>
      <c r="D656" s="24">
        <f t="shared" si="1069"/>
        <v>0</v>
      </c>
      <c r="E656" s="24">
        <f t="shared" ref="E656:F656" si="1080">E668+E680</f>
        <v>0</v>
      </c>
      <c r="F656" s="24">
        <f t="shared" si="1080"/>
        <v>0</v>
      </c>
      <c r="G656" s="24">
        <f t="shared" si="1071"/>
        <v>0</v>
      </c>
      <c r="H656" s="24">
        <f t="shared" ref="H656:I656" si="1081">H668+H680</f>
        <v>0</v>
      </c>
      <c r="I656" s="24">
        <f t="shared" si="1081"/>
        <v>0</v>
      </c>
      <c r="J656" s="24">
        <f t="shared" ref="J656:L656" si="1082">J668+J680</f>
        <v>0</v>
      </c>
      <c r="K656" s="24">
        <f t="shared" si="1082"/>
        <v>0</v>
      </c>
      <c r="L656" s="43">
        <f t="shared" si="1082"/>
        <v>0</v>
      </c>
      <c r="M656" s="46" t="e">
        <f t="shared" si="1055"/>
        <v>#DIV/0!</v>
      </c>
      <c r="N656" s="17"/>
    </row>
    <row r="657" spans="1:15" ht="18.75" hidden="1" x14ac:dyDescent="0.25">
      <c r="A657" s="13" t="str">
        <f t="shared" si="1056"/>
        <v>b</v>
      </c>
      <c r="B657" s="5" t="s">
        <v>2</v>
      </c>
      <c r="C657" s="7" t="s">
        <v>8</v>
      </c>
      <c r="D657" s="24">
        <f t="shared" si="1069"/>
        <v>0</v>
      </c>
      <c r="E657" s="24">
        <f t="shared" ref="E657:F657" si="1083">E669+E681</f>
        <v>0</v>
      </c>
      <c r="F657" s="24">
        <f t="shared" si="1083"/>
        <v>0</v>
      </c>
      <c r="G657" s="24">
        <f t="shared" si="1071"/>
        <v>0</v>
      </c>
      <c r="H657" s="24">
        <f t="shared" ref="H657:I657" si="1084">H669+H681</f>
        <v>0</v>
      </c>
      <c r="I657" s="24">
        <f t="shared" si="1084"/>
        <v>0</v>
      </c>
      <c r="J657" s="24">
        <f t="shared" ref="J657:L657" si="1085">J669+J681</f>
        <v>0</v>
      </c>
      <c r="K657" s="24">
        <f t="shared" si="1085"/>
        <v>0</v>
      </c>
      <c r="L657" s="43">
        <f t="shared" si="1085"/>
        <v>0</v>
      </c>
      <c r="M657" s="46" t="e">
        <f t="shared" si="1055"/>
        <v>#DIV/0!</v>
      </c>
      <c r="N657" s="17"/>
    </row>
    <row r="658" spans="1:15" ht="18.75" x14ac:dyDescent="0.25">
      <c r="A658" s="13" t="str">
        <f t="shared" si="1056"/>
        <v>a</v>
      </c>
      <c r="B658" s="5" t="s">
        <v>2</v>
      </c>
      <c r="C658" s="7" t="s">
        <v>9</v>
      </c>
      <c r="D658" s="24">
        <f t="shared" si="1069"/>
        <v>2165</v>
      </c>
      <c r="E658" s="24">
        <f t="shared" ref="E658:F658" si="1086">E670+E682</f>
        <v>0</v>
      </c>
      <c r="F658" s="24">
        <f t="shared" si="1086"/>
        <v>50669</v>
      </c>
      <c r="G658" s="24">
        <f t="shared" si="1071"/>
        <v>7846000</v>
      </c>
      <c r="H658" s="24">
        <f t="shared" ref="H658:I658" si="1087">H670+H682</f>
        <v>7610000</v>
      </c>
      <c r="I658" s="24">
        <f t="shared" si="1087"/>
        <v>5207945</v>
      </c>
      <c r="J658" s="24">
        <f t="shared" ref="J658:L658" si="1088">J670+J682</f>
        <v>2255592</v>
      </c>
      <c r="K658" s="24">
        <f t="shared" si="1088"/>
        <v>7463537</v>
      </c>
      <c r="L658" s="43">
        <f t="shared" si="1088"/>
        <v>146463</v>
      </c>
      <c r="M658" s="46">
        <f t="shared" si="1055"/>
        <v>0.98075387647831802</v>
      </c>
      <c r="N658" s="50"/>
    </row>
    <row r="659" spans="1:15" ht="18.75" hidden="1" x14ac:dyDescent="0.25">
      <c r="A659" s="13" t="str">
        <f t="shared" si="1056"/>
        <v>b</v>
      </c>
      <c r="B659" s="5" t="s">
        <v>2</v>
      </c>
      <c r="C659" s="7" t="s">
        <v>10</v>
      </c>
      <c r="D659" s="24">
        <f t="shared" si="1069"/>
        <v>0</v>
      </c>
      <c r="E659" s="24">
        <f t="shared" ref="E659:F659" si="1089">E671+E683</f>
        <v>0</v>
      </c>
      <c r="F659" s="24">
        <f t="shared" si="1089"/>
        <v>0</v>
      </c>
      <c r="G659" s="24">
        <f t="shared" si="1071"/>
        <v>0</v>
      </c>
      <c r="H659" s="24">
        <f t="shared" ref="H659:I659" si="1090">H671+H683</f>
        <v>0</v>
      </c>
      <c r="I659" s="24">
        <f t="shared" si="1090"/>
        <v>0</v>
      </c>
      <c r="J659" s="24">
        <f t="shared" ref="J659:L659" si="1091">J671+J683</f>
        <v>0</v>
      </c>
      <c r="K659" s="24">
        <f t="shared" si="1091"/>
        <v>0</v>
      </c>
      <c r="L659" s="43">
        <f t="shared" si="1091"/>
        <v>0</v>
      </c>
      <c r="M659" s="46" t="e">
        <f t="shared" si="1055"/>
        <v>#DIV/0!</v>
      </c>
      <c r="N659" s="17"/>
    </row>
    <row r="660" spans="1:15" ht="18.75" hidden="1" x14ac:dyDescent="0.25">
      <c r="A660" s="13" t="str">
        <f t="shared" si="1056"/>
        <v>b</v>
      </c>
      <c r="B660" s="3" t="s">
        <v>2</v>
      </c>
      <c r="C660" s="4" t="s">
        <v>11</v>
      </c>
      <c r="D660" s="23">
        <f t="shared" si="1069"/>
        <v>0</v>
      </c>
      <c r="E660" s="23">
        <f t="shared" ref="E660:F660" si="1092">E672+E684</f>
        <v>0</v>
      </c>
      <c r="F660" s="23">
        <f t="shared" si="1092"/>
        <v>0</v>
      </c>
      <c r="G660" s="23">
        <f t="shared" si="1071"/>
        <v>0</v>
      </c>
      <c r="H660" s="23">
        <f t="shared" ref="H660:I660" si="1093">H672+H684</f>
        <v>0</v>
      </c>
      <c r="I660" s="24">
        <f t="shared" si="1093"/>
        <v>0</v>
      </c>
      <c r="J660" s="23">
        <f t="shared" ref="J660:L660" si="1094">J672+J684</f>
        <v>0</v>
      </c>
      <c r="K660" s="23">
        <f t="shared" si="1094"/>
        <v>0</v>
      </c>
      <c r="L660" s="44">
        <f t="shared" si="1094"/>
        <v>0</v>
      </c>
      <c r="M660" s="45" t="e">
        <f t="shared" si="1055"/>
        <v>#DIV/0!</v>
      </c>
      <c r="N660" s="16"/>
    </row>
    <row r="661" spans="1:15" ht="18.75" hidden="1" x14ac:dyDescent="0.25">
      <c r="A661" s="13" t="str">
        <f t="shared" si="1056"/>
        <v>b</v>
      </c>
      <c r="B661" s="3" t="s">
        <v>2</v>
      </c>
      <c r="C661" s="4" t="s">
        <v>12</v>
      </c>
      <c r="D661" s="23">
        <f t="shared" si="1069"/>
        <v>0</v>
      </c>
      <c r="E661" s="23">
        <f t="shared" ref="E661:F661" si="1095">E673+E685</f>
        <v>0</v>
      </c>
      <c r="F661" s="23">
        <f t="shared" si="1095"/>
        <v>0</v>
      </c>
      <c r="G661" s="23">
        <f t="shared" si="1071"/>
        <v>0</v>
      </c>
      <c r="H661" s="23">
        <f t="shared" ref="H661:I661" si="1096">H673+H685</f>
        <v>0</v>
      </c>
      <c r="I661" s="24">
        <f t="shared" si="1096"/>
        <v>0</v>
      </c>
      <c r="J661" s="23">
        <f t="shared" ref="J661:L661" si="1097">J673+J685</f>
        <v>0</v>
      </c>
      <c r="K661" s="23">
        <f t="shared" si="1097"/>
        <v>0</v>
      </c>
      <c r="L661" s="44">
        <f t="shared" si="1097"/>
        <v>0</v>
      </c>
      <c r="M661" s="45" t="e">
        <f t="shared" si="1055"/>
        <v>#DIV/0!</v>
      </c>
      <c r="N661" s="16"/>
    </row>
    <row r="662" spans="1:15" ht="18.75" hidden="1" x14ac:dyDescent="0.25">
      <c r="A662" s="13" t="str">
        <f t="shared" si="1056"/>
        <v>b</v>
      </c>
      <c r="B662" s="3" t="s">
        <v>2</v>
      </c>
      <c r="C662" s="4" t="s">
        <v>13</v>
      </c>
      <c r="D662" s="23">
        <f t="shared" si="1069"/>
        <v>0</v>
      </c>
      <c r="E662" s="23">
        <f t="shared" ref="E662:F662" si="1098">E674+E686</f>
        <v>0</v>
      </c>
      <c r="F662" s="23">
        <f t="shared" si="1098"/>
        <v>0</v>
      </c>
      <c r="G662" s="23">
        <f t="shared" si="1071"/>
        <v>0</v>
      </c>
      <c r="H662" s="23">
        <f t="shared" ref="H662:I662" si="1099">H674+H686</f>
        <v>0</v>
      </c>
      <c r="I662" s="24">
        <f t="shared" si="1099"/>
        <v>0</v>
      </c>
      <c r="J662" s="23">
        <f t="shared" ref="J662:L662" si="1100">J674+J686</f>
        <v>0</v>
      </c>
      <c r="K662" s="23">
        <f t="shared" si="1100"/>
        <v>0</v>
      </c>
      <c r="L662" s="44">
        <f t="shared" si="1100"/>
        <v>0</v>
      </c>
      <c r="M662" s="45" t="e">
        <f t="shared" si="1055"/>
        <v>#DIV/0!</v>
      </c>
      <c r="N662" s="16"/>
    </row>
    <row r="663" spans="1:15" ht="170.25" customHeight="1" x14ac:dyDescent="0.25">
      <c r="A663" s="13" t="str">
        <f t="shared" si="1056"/>
        <v>a</v>
      </c>
      <c r="B663" s="18" t="s">
        <v>154</v>
      </c>
      <c r="C663" s="19" t="s">
        <v>59</v>
      </c>
      <c r="D663" s="24">
        <f t="shared" ref="D663:F663" si="1101">D664+D672+D673+D674</f>
        <v>15</v>
      </c>
      <c r="E663" s="24"/>
      <c r="F663" s="24">
        <f t="shared" si="1101"/>
        <v>48989</v>
      </c>
      <c r="G663" s="25">
        <f t="shared" ref="G663:H663" si="1102">G664+G672+G673+G674</f>
        <v>7526000</v>
      </c>
      <c r="H663" s="25">
        <f t="shared" si="1102"/>
        <v>7526000</v>
      </c>
      <c r="I663" s="24">
        <f t="shared" ref="I663" si="1103">I664+I672+I673+I674</f>
        <v>5159648</v>
      </c>
      <c r="J663" s="24">
        <f t="shared" ref="J663" si="1104">J664+J672+J673+J674</f>
        <v>2211389</v>
      </c>
      <c r="K663" s="24">
        <f t="shared" ref="K663" si="1105">K664+K672+K673+K674</f>
        <v>7371037</v>
      </c>
      <c r="L663" s="43">
        <f t="shared" ref="L663" si="1106">L664+L672+L673+L674</f>
        <v>154963</v>
      </c>
      <c r="M663" s="46">
        <f t="shared" si="1055"/>
        <v>0.97940964655859686</v>
      </c>
      <c r="N663" s="50"/>
      <c r="O663" s="12" t="s">
        <v>90</v>
      </c>
    </row>
    <row r="664" spans="1:15" ht="18.75" x14ac:dyDescent="0.25">
      <c r="A664" s="13" t="str">
        <f t="shared" si="1056"/>
        <v>a</v>
      </c>
      <c r="B664" s="3" t="s">
        <v>2</v>
      </c>
      <c r="C664" s="4" t="s">
        <v>3</v>
      </c>
      <c r="D664" s="23">
        <f t="shared" ref="D664:F664" si="1107">D665+D666+D667+D668+D669+D670+D671</f>
        <v>15</v>
      </c>
      <c r="E664" s="23"/>
      <c r="F664" s="23">
        <f t="shared" si="1107"/>
        <v>48989</v>
      </c>
      <c r="G664" s="23">
        <f t="shared" ref="G664:H664" si="1108">G665+G666+G667+G668+G669+G670+G671</f>
        <v>7526000</v>
      </c>
      <c r="H664" s="23">
        <f t="shared" si="1108"/>
        <v>7526000</v>
      </c>
      <c r="I664" s="24">
        <f t="shared" ref="I664" si="1109">I665+I666+I667+I668+I669+I670+I671</f>
        <v>5159648</v>
      </c>
      <c r="J664" s="23">
        <f t="shared" ref="J664:L664" si="1110">J665+J666+J667+J668+J669+J670+J671</f>
        <v>2211389</v>
      </c>
      <c r="K664" s="23">
        <f t="shared" si="1110"/>
        <v>7371037</v>
      </c>
      <c r="L664" s="44">
        <f t="shared" si="1110"/>
        <v>154963</v>
      </c>
      <c r="M664" s="45">
        <f t="shared" si="1055"/>
        <v>0.97940964655859686</v>
      </c>
      <c r="N664" s="50"/>
      <c r="O664" s="12" t="s">
        <v>90</v>
      </c>
    </row>
    <row r="665" spans="1:15" ht="18.75" hidden="1" x14ac:dyDescent="0.25">
      <c r="A665" s="13" t="str">
        <f t="shared" si="1056"/>
        <v>b</v>
      </c>
      <c r="B665" s="5" t="s">
        <v>2</v>
      </c>
      <c r="C665" s="6" t="s">
        <v>4</v>
      </c>
      <c r="D665" s="24"/>
      <c r="E665" s="24"/>
      <c r="F665" s="24"/>
      <c r="G665" s="26">
        <v>0</v>
      </c>
      <c r="H665" s="26">
        <v>0</v>
      </c>
      <c r="I665" s="24"/>
      <c r="J665" s="24"/>
      <c r="K665" s="24">
        <f t="shared" ref="K665:K674" si="1111">I665+J665</f>
        <v>0</v>
      </c>
      <c r="L665" s="43">
        <f t="shared" ref="L665:L674" si="1112">H665-K665</f>
        <v>0</v>
      </c>
      <c r="M665" s="46" t="e">
        <f t="shared" si="1055"/>
        <v>#DIV/0!</v>
      </c>
      <c r="N665" s="17"/>
      <c r="O665" s="12" t="s">
        <v>90</v>
      </c>
    </row>
    <row r="666" spans="1:15" ht="18.75" x14ac:dyDescent="0.25">
      <c r="A666" s="13" t="str">
        <f t="shared" si="1056"/>
        <v>a</v>
      </c>
      <c r="B666" s="5" t="s">
        <v>2</v>
      </c>
      <c r="C666" s="6" t="s">
        <v>5</v>
      </c>
      <c r="D666" s="24"/>
      <c r="E666" s="24"/>
      <c r="F666" s="24"/>
      <c r="G666" s="26">
        <v>54000</v>
      </c>
      <c r="H666" s="26">
        <v>81000</v>
      </c>
      <c r="I666" s="24">
        <v>40500</v>
      </c>
      <c r="J666" s="24">
        <v>24000</v>
      </c>
      <c r="K666" s="24">
        <f t="shared" si="1111"/>
        <v>64500</v>
      </c>
      <c r="L666" s="43">
        <f t="shared" si="1112"/>
        <v>16500</v>
      </c>
      <c r="M666" s="46">
        <f t="shared" si="1055"/>
        <v>0.79629629629629628</v>
      </c>
      <c r="N666" s="50"/>
      <c r="O666" s="12" t="s">
        <v>90</v>
      </c>
    </row>
    <row r="667" spans="1:15" ht="18.75" hidden="1" x14ac:dyDescent="0.25">
      <c r="A667" s="13" t="str">
        <f t="shared" si="1056"/>
        <v>b</v>
      </c>
      <c r="B667" s="5" t="s">
        <v>2</v>
      </c>
      <c r="C667" s="6" t="s">
        <v>6</v>
      </c>
      <c r="D667" s="24"/>
      <c r="E667" s="24"/>
      <c r="F667" s="24"/>
      <c r="G667" s="26">
        <v>0</v>
      </c>
      <c r="H667" s="26">
        <v>0</v>
      </c>
      <c r="I667" s="24"/>
      <c r="J667" s="24"/>
      <c r="K667" s="24">
        <f t="shared" si="1111"/>
        <v>0</v>
      </c>
      <c r="L667" s="43">
        <f t="shared" si="1112"/>
        <v>0</v>
      </c>
      <c r="M667" s="46" t="e">
        <f t="shared" si="1055"/>
        <v>#DIV/0!</v>
      </c>
      <c r="N667" s="17"/>
      <c r="O667" s="12" t="s">
        <v>90</v>
      </c>
    </row>
    <row r="668" spans="1:15" ht="18.75" hidden="1" x14ac:dyDescent="0.25">
      <c r="A668" s="13" t="str">
        <f t="shared" si="1056"/>
        <v>b</v>
      </c>
      <c r="B668" s="5" t="s">
        <v>2</v>
      </c>
      <c r="C668" s="7" t="s">
        <v>7</v>
      </c>
      <c r="D668" s="24"/>
      <c r="E668" s="24"/>
      <c r="F668" s="24"/>
      <c r="G668" s="26">
        <v>0</v>
      </c>
      <c r="H668" s="26">
        <v>0</v>
      </c>
      <c r="I668" s="24"/>
      <c r="J668" s="24"/>
      <c r="K668" s="24">
        <f t="shared" si="1111"/>
        <v>0</v>
      </c>
      <c r="L668" s="43">
        <f t="shared" si="1112"/>
        <v>0</v>
      </c>
      <c r="M668" s="46" t="e">
        <f t="shared" si="1055"/>
        <v>#DIV/0!</v>
      </c>
      <c r="N668" s="17"/>
      <c r="O668" s="12" t="s">
        <v>90</v>
      </c>
    </row>
    <row r="669" spans="1:15" ht="18.75" hidden="1" x14ac:dyDescent="0.25">
      <c r="A669" s="13" t="str">
        <f t="shared" si="1056"/>
        <v>b</v>
      </c>
      <c r="B669" s="5" t="s">
        <v>2</v>
      </c>
      <c r="C669" s="7" t="s">
        <v>8</v>
      </c>
      <c r="D669" s="24"/>
      <c r="E669" s="24"/>
      <c r="F669" s="24"/>
      <c r="G669" s="26"/>
      <c r="H669" s="26"/>
      <c r="I669" s="24"/>
      <c r="J669" s="24"/>
      <c r="K669" s="24">
        <f t="shared" si="1111"/>
        <v>0</v>
      </c>
      <c r="L669" s="43">
        <f t="shared" si="1112"/>
        <v>0</v>
      </c>
      <c r="M669" s="46" t="e">
        <f t="shared" si="1055"/>
        <v>#DIV/0!</v>
      </c>
      <c r="N669" s="17"/>
      <c r="O669" s="12" t="s">
        <v>90</v>
      </c>
    </row>
    <row r="670" spans="1:15" ht="18.75" x14ac:dyDescent="0.25">
      <c r="A670" s="13" t="str">
        <f t="shared" si="1056"/>
        <v>a</v>
      </c>
      <c r="B670" s="5" t="s">
        <v>2</v>
      </c>
      <c r="C670" s="7" t="s">
        <v>9</v>
      </c>
      <c r="D670" s="24">
        <v>15</v>
      </c>
      <c r="E670" s="24"/>
      <c r="F670" s="24">
        <v>48989</v>
      </c>
      <c r="G670" s="26">
        <v>7472000</v>
      </c>
      <c r="H670" s="26">
        <v>7445000</v>
      </c>
      <c r="I670" s="24">
        <v>5119148</v>
      </c>
      <c r="J670" s="24">
        <v>2187389</v>
      </c>
      <c r="K670" s="24">
        <f t="shared" si="1111"/>
        <v>7306537</v>
      </c>
      <c r="L670" s="43">
        <f t="shared" si="1112"/>
        <v>138463</v>
      </c>
      <c r="M670" s="46">
        <f t="shared" si="1055"/>
        <v>0.98140188045668231</v>
      </c>
      <c r="N670" s="50"/>
      <c r="O670" s="12" t="s">
        <v>90</v>
      </c>
    </row>
    <row r="671" spans="1:15" ht="18.75" hidden="1" x14ac:dyDescent="0.25">
      <c r="A671" s="13" t="str">
        <f t="shared" si="1056"/>
        <v>b</v>
      </c>
      <c r="B671" s="5" t="s">
        <v>2</v>
      </c>
      <c r="C671" s="7" t="s">
        <v>10</v>
      </c>
      <c r="D671" s="24"/>
      <c r="E671" s="24"/>
      <c r="F671" s="24"/>
      <c r="G671" s="26">
        <v>0</v>
      </c>
      <c r="H671" s="26">
        <v>0</v>
      </c>
      <c r="I671" s="24"/>
      <c r="J671" s="24"/>
      <c r="K671" s="24">
        <f t="shared" si="1111"/>
        <v>0</v>
      </c>
      <c r="L671" s="43">
        <f t="shared" si="1112"/>
        <v>0</v>
      </c>
      <c r="M671" s="46" t="e">
        <f t="shared" si="1055"/>
        <v>#DIV/0!</v>
      </c>
      <c r="N671" s="17"/>
      <c r="O671" s="12" t="s">
        <v>90</v>
      </c>
    </row>
    <row r="672" spans="1:15" ht="18.75" hidden="1" x14ac:dyDescent="0.25">
      <c r="A672" s="13" t="str">
        <f t="shared" si="1056"/>
        <v>b</v>
      </c>
      <c r="B672" s="5" t="s">
        <v>2</v>
      </c>
      <c r="C672" s="4" t="s">
        <v>11</v>
      </c>
      <c r="D672" s="23"/>
      <c r="E672" s="23"/>
      <c r="F672" s="23"/>
      <c r="G672" s="23">
        <v>0</v>
      </c>
      <c r="H672" s="23">
        <v>0</v>
      </c>
      <c r="I672" s="24"/>
      <c r="J672" s="23"/>
      <c r="K672" s="23">
        <f t="shared" si="1111"/>
        <v>0</v>
      </c>
      <c r="L672" s="44">
        <f t="shared" si="1112"/>
        <v>0</v>
      </c>
      <c r="M672" s="45" t="e">
        <f t="shared" si="1055"/>
        <v>#DIV/0!</v>
      </c>
      <c r="N672" s="16"/>
      <c r="O672" s="12" t="s">
        <v>90</v>
      </c>
    </row>
    <row r="673" spans="1:15" ht="18.75" hidden="1" x14ac:dyDescent="0.25">
      <c r="A673" s="13" t="str">
        <f t="shared" si="1056"/>
        <v>b</v>
      </c>
      <c r="B673" s="5" t="s">
        <v>2</v>
      </c>
      <c r="C673" s="4" t="s">
        <v>12</v>
      </c>
      <c r="D673" s="23"/>
      <c r="E673" s="23"/>
      <c r="F673" s="23"/>
      <c r="G673" s="23">
        <v>0</v>
      </c>
      <c r="H673" s="23">
        <v>0</v>
      </c>
      <c r="I673" s="24"/>
      <c r="J673" s="23"/>
      <c r="K673" s="23">
        <f t="shared" si="1111"/>
        <v>0</v>
      </c>
      <c r="L673" s="44">
        <f t="shared" si="1112"/>
        <v>0</v>
      </c>
      <c r="M673" s="45" t="e">
        <f t="shared" si="1055"/>
        <v>#DIV/0!</v>
      </c>
      <c r="N673" s="16"/>
      <c r="O673" s="12" t="s">
        <v>90</v>
      </c>
    </row>
    <row r="674" spans="1:15" ht="18.75" hidden="1" x14ac:dyDescent="0.25">
      <c r="A674" s="13" t="str">
        <f t="shared" si="1056"/>
        <v>b</v>
      </c>
      <c r="B674" s="5" t="s">
        <v>2</v>
      </c>
      <c r="C674" s="4" t="s">
        <v>13</v>
      </c>
      <c r="D674" s="23"/>
      <c r="E674" s="23"/>
      <c r="F674" s="23"/>
      <c r="G674" s="23">
        <v>0</v>
      </c>
      <c r="H674" s="23">
        <v>0</v>
      </c>
      <c r="I674" s="24"/>
      <c r="J674" s="23"/>
      <c r="K674" s="23">
        <f t="shared" si="1111"/>
        <v>0</v>
      </c>
      <c r="L674" s="44">
        <f t="shared" si="1112"/>
        <v>0</v>
      </c>
      <c r="M674" s="45" t="e">
        <f t="shared" si="1055"/>
        <v>#DIV/0!</v>
      </c>
      <c r="N674" s="16"/>
      <c r="O674" s="12" t="s">
        <v>90</v>
      </c>
    </row>
    <row r="675" spans="1:15" ht="72" x14ac:dyDescent="0.25">
      <c r="A675" s="13" t="str">
        <f t="shared" si="1056"/>
        <v>a</v>
      </c>
      <c r="B675" s="18" t="s">
        <v>158</v>
      </c>
      <c r="C675" s="19" t="s">
        <v>60</v>
      </c>
      <c r="D675" s="32">
        <f t="shared" ref="D675:F675" si="1113">D676+D684+D685+D686</f>
        <v>2150</v>
      </c>
      <c r="E675" s="32"/>
      <c r="F675" s="32">
        <f t="shared" si="1113"/>
        <v>1680</v>
      </c>
      <c r="G675" s="33">
        <f t="shared" ref="G675:H675" si="1114">G676+G684+G685+G686</f>
        <v>474000</v>
      </c>
      <c r="H675" s="33">
        <f t="shared" si="1114"/>
        <v>252850</v>
      </c>
      <c r="I675" s="32">
        <f t="shared" ref="I675" si="1115">I676+I684+I685+I686</f>
        <v>117282</v>
      </c>
      <c r="J675" s="32">
        <f t="shared" ref="J675" si="1116">J676+J684+J685+J686</f>
        <v>89718</v>
      </c>
      <c r="K675" s="32">
        <f t="shared" ref="K675" si="1117">K676+K684+K685+K686</f>
        <v>207000</v>
      </c>
      <c r="L675" s="36">
        <f t="shared" ref="L675" si="1118">L676+L684+L685+L686</f>
        <v>45850</v>
      </c>
      <c r="M675" s="37">
        <f t="shared" si="1055"/>
        <v>0.81866719398853072</v>
      </c>
      <c r="N675" s="50" t="s">
        <v>207</v>
      </c>
      <c r="O675" s="12" t="s">
        <v>89</v>
      </c>
    </row>
    <row r="676" spans="1:15" ht="18.75" x14ac:dyDescent="0.25">
      <c r="A676" s="13" t="str">
        <f t="shared" si="1056"/>
        <v>a</v>
      </c>
      <c r="B676" s="3" t="s">
        <v>2</v>
      </c>
      <c r="C676" s="4" t="s">
        <v>3</v>
      </c>
      <c r="D676" s="34">
        <f t="shared" ref="D676:F676" si="1119">D677+D678+D679+D680+D681+D682+D683</f>
        <v>2150</v>
      </c>
      <c r="E676" s="34"/>
      <c r="F676" s="34">
        <f t="shared" si="1119"/>
        <v>1680</v>
      </c>
      <c r="G676" s="34">
        <f t="shared" ref="G676:H676" si="1120">G677+G678+G679+G680+G681+G682+G683</f>
        <v>474000</v>
      </c>
      <c r="H676" s="34">
        <f t="shared" si="1120"/>
        <v>252850</v>
      </c>
      <c r="I676" s="32">
        <f t="shared" ref="I676" si="1121">I677+I678+I679+I680+I681+I682+I683</f>
        <v>117282</v>
      </c>
      <c r="J676" s="34">
        <f t="shared" ref="J676:L676" si="1122">J677+J678+J679+J680+J681+J682+J683</f>
        <v>89718</v>
      </c>
      <c r="K676" s="34">
        <f t="shared" si="1122"/>
        <v>207000</v>
      </c>
      <c r="L676" s="38">
        <f t="shared" si="1122"/>
        <v>45850</v>
      </c>
      <c r="M676" s="39">
        <f t="shared" si="1055"/>
        <v>0.81866719398853072</v>
      </c>
      <c r="N676" s="50"/>
      <c r="O676" s="12" t="s">
        <v>89</v>
      </c>
    </row>
    <row r="677" spans="1:15" ht="18.75" hidden="1" x14ac:dyDescent="0.25">
      <c r="A677" s="13" t="str">
        <f t="shared" si="1056"/>
        <v>b</v>
      </c>
      <c r="B677" s="5" t="s">
        <v>2</v>
      </c>
      <c r="C677" s="6" t="s">
        <v>4</v>
      </c>
      <c r="D677" s="24"/>
      <c r="E677" s="24"/>
      <c r="F677" s="24"/>
      <c r="G677" s="26">
        <v>0</v>
      </c>
      <c r="H677" s="26">
        <v>0</v>
      </c>
      <c r="I677" s="24"/>
      <c r="J677" s="24"/>
      <c r="K677" s="24">
        <f t="shared" ref="K677:K686" si="1123">I677+J677</f>
        <v>0</v>
      </c>
      <c r="L677" s="43">
        <f t="shared" ref="L677:L686" si="1124">H677-K677</f>
        <v>0</v>
      </c>
      <c r="M677" s="46" t="e">
        <f t="shared" si="1055"/>
        <v>#DIV/0!</v>
      </c>
      <c r="N677" s="17"/>
      <c r="O677" s="12" t="s">
        <v>89</v>
      </c>
    </row>
    <row r="678" spans="1:15" ht="18.75" x14ac:dyDescent="0.25">
      <c r="A678" s="13" t="str">
        <f t="shared" si="1056"/>
        <v>a</v>
      </c>
      <c r="B678" s="5" t="s">
        <v>2</v>
      </c>
      <c r="C678" s="6" t="s">
        <v>5</v>
      </c>
      <c r="D678" s="32"/>
      <c r="E678" s="32"/>
      <c r="F678" s="32"/>
      <c r="G678" s="35">
        <v>100000</v>
      </c>
      <c r="H678" s="35">
        <v>87850</v>
      </c>
      <c r="I678" s="32">
        <v>28485</v>
      </c>
      <c r="J678" s="32">
        <v>21515</v>
      </c>
      <c r="K678" s="32">
        <f t="shared" si="1123"/>
        <v>50000</v>
      </c>
      <c r="L678" s="36">
        <f t="shared" si="1124"/>
        <v>37850</v>
      </c>
      <c r="M678" s="37">
        <f t="shared" si="1055"/>
        <v>0.56915196357427433</v>
      </c>
      <c r="N678" s="50"/>
      <c r="O678" s="12" t="s">
        <v>89</v>
      </c>
    </row>
    <row r="679" spans="1:15" ht="18.75" hidden="1" x14ac:dyDescent="0.25">
      <c r="A679" s="13" t="str">
        <f t="shared" si="1056"/>
        <v>b</v>
      </c>
      <c r="B679" s="5" t="s">
        <v>2</v>
      </c>
      <c r="C679" s="6" t="s">
        <v>6</v>
      </c>
      <c r="D679" s="24"/>
      <c r="E679" s="24"/>
      <c r="F679" s="24"/>
      <c r="G679" s="26">
        <v>0</v>
      </c>
      <c r="H679" s="26">
        <v>0</v>
      </c>
      <c r="I679" s="24"/>
      <c r="J679" s="24"/>
      <c r="K679" s="24">
        <f t="shared" si="1123"/>
        <v>0</v>
      </c>
      <c r="L679" s="43">
        <f t="shared" si="1124"/>
        <v>0</v>
      </c>
      <c r="M679" s="46" t="e">
        <f t="shared" si="1055"/>
        <v>#DIV/0!</v>
      </c>
      <c r="N679" s="17"/>
      <c r="O679" s="12" t="s">
        <v>89</v>
      </c>
    </row>
    <row r="680" spans="1:15" ht="18.75" hidden="1" x14ac:dyDescent="0.25">
      <c r="A680" s="13" t="str">
        <f t="shared" si="1056"/>
        <v>b</v>
      </c>
      <c r="B680" s="5" t="s">
        <v>2</v>
      </c>
      <c r="C680" s="7" t="s">
        <v>7</v>
      </c>
      <c r="D680" s="24"/>
      <c r="E680" s="24"/>
      <c r="F680" s="24"/>
      <c r="G680" s="26">
        <v>0</v>
      </c>
      <c r="H680" s="26">
        <v>0</v>
      </c>
      <c r="I680" s="24"/>
      <c r="J680" s="24"/>
      <c r="K680" s="24">
        <f t="shared" si="1123"/>
        <v>0</v>
      </c>
      <c r="L680" s="43">
        <f t="shared" si="1124"/>
        <v>0</v>
      </c>
      <c r="M680" s="46" t="e">
        <f t="shared" si="1055"/>
        <v>#DIV/0!</v>
      </c>
      <c r="N680" s="17"/>
      <c r="O680" s="12" t="s">
        <v>89</v>
      </c>
    </row>
    <row r="681" spans="1:15" ht="18.75" hidden="1" x14ac:dyDescent="0.25">
      <c r="A681" s="13" t="str">
        <f t="shared" si="1056"/>
        <v>b</v>
      </c>
      <c r="B681" s="5" t="s">
        <v>2</v>
      </c>
      <c r="C681" s="7" t="s">
        <v>8</v>
      </c>
      <c r="D681" s="24"/>
      <c r="E681" s="24"/>
      <c r="F681" s="24"/>
      <c r="G681" s="26">
        <v>0</v>
      </c>
      <c r="H681" s="26">
        <v>0</v>
      </c>
      <c r="I681" s="24"/>
      <c r="J681" s="24"/>
      <c r="K681" s="24">
        <f t="shared" si="1123"/>
        <v>0</v>
      </c>
      <c r="L681" s="43">
        <f t="shared" si="1124"/>
        <v>0</v>
      </c>
      <c r="M681" s="46" t="e">
        <f t="shared" si="1055"/>
        <v>#DIV/0!</v>
      </c>
      <c r="N681" s="17"/>
      <c r="O681" s="12" t="s">
        <v>89</v>
      </c>
    </row>
    <row r="682" spans="1:15" ht="18.75" x14ac:dyDescent="0.25">
      <c r="A682" s="13" t="str">
        <f t="shared" si="1056"/>
        <v>a</v>
      </c>
      <c r="B682" s="5" t="s">
        <v>2</v>
      </c>
      <c r="C682" s="7" t="s">
        <v>9</v>
      </c>
      <c r="D682" s="32">
        <v>2150</v>
      </c>
      <c r="E682" s="32"/>
      <c r="F682" s="32">
        <v>1680</v>
      </c>
      <c r="G682" s="35">
        <v>374000</v>
      </c>
      <c r="H682" s="35">
        <v>165000</v>
      </c>
      <c r="I682" s="32">
        <v>88797</v>
      </c>
      <c r="J682" s="32">
        <v>68203</v>
      </c>
      <c r="K682" s="32">
        <f t="shared" si="1123"/>
        <v>157000</v>
      </c>
      <c r="L682" s="36">
        <f t="shared" si="1124"/>
        <v>8000</v>
      </c>
      <c r="M682" s="37">
        <f t="shared" si="1055"/>
        <v>0.95151515151515154</v>
      </c>
      <c r="N682" s="50"/>
      <c r="O682" s="12" t="s">
        <v>89</v>
      </c>
    </row>
    <row r="683" spans="1:15" ht="18.75" hidden="1" x14ac:dyDescent="0.25">
      <c r="A683" s="13" t="str">
        <f t="shared" si="1056"/>
        <v>b</v>
      </c>
      <c r="B683" s="5" t="s">
        <v>2</v>
      </c>
      <c r="C683" s="7" t="s">
        <v>10</v>
      </c>
      <c r="D683" s="24"/>
      <c r="E683" s="24"/>
      <c r="F683" s="24"/>
      <c r="G683" s="26">
        <v>0</v>
      </c>
      <c r="H683" s="26">
        <v>0</v>
      </c>
      <c r="I683" s="24"/>
      <c r="J683" s="24"/>
      <c r="K683" s="24">
        <f t="shared" si="1123"/>
        <v>0</v>
      </c>
      <c r="L683" s="43">
        <f t="shared" si="1124"/>
        <v>0</v>
      </c>
      <c r="M683" s="46" t="e">
        <f t="shared" si="1055"/>
        <v>#DIV/0!</v>
      </c>
      <c r="N683" s="17"/>
      <c r="O683" s="12" t="s">
        <v>89</v>
      </c>
    </row>
    <row r="684" spans="1:15" ht="18.75" hidden="1" x14ac:dyDescent="0.25">
      <c r="A684" s="13" t="str">
        <f t="shared" si="1056"/>
        <v>b</v>
      </c>
      <c r="B684" s="5" t="s">
        <v>2</v>
      </c>
      <c r="C684" s="4" t="s">
        <v>11</v>
      </c>
      <c r="D684" s="23"/>
      <c r="E684" s="23"/>
      <c r="F684" s="23"/>
      <c r="G684" s="23">
        <v>0</v>
      </c>
      <c r="H684" s="23">
        <v>0</v>
      </c>
      <c r="I684" s="24"/>
      <c r="J684" s="23"/>
      <c r="K684" s="23">
        <f t="shared" si="1123"/>
        <v>0</v>
      </c>
      <c r="L684" s="44">
        <f t="shared" si="1124"/>
        <v>0</v>
      </c>
      <c r="M684" s="45" t="e">
        <f t="shared" si="1055"/>
        <v>#DIV/0!</v>
      </c>
      <c r="N684" s="16"/>
      <c r="O684" s="12" t="s">
        <v>89</v>
      </c>
    </row>
    <row r="685" spans="1:15" ht="18.75" hidden="1" x14ac:dyDescent="0.25">
      <c r="A685" s="13" t="str">
        <f t="shared" si="1056"/>
        <v>b</v>
      </c>
      <c r="B685" s="5" t="s">
        <v>2</v>
      </c>
      <c r="C685" s="4" t="s">
        <v>12</v>
      </c>
      <c r="D685" s="23"/>
      <c r="E685" s="23"/>
      <c r="F685" s="23"/>
      <c r="G685" s="23">
        <v>0</v>
      </c>
      <c r="H685" s="23">
        <v>0</v>
      </c>
      <c r="I685" s="24"/>
      <c r="J685" s="23"/>
      <c r="K685" s="23">
        <f t="shared" si="1123"/>
        <v>0</v>
      </c>
      <c r="L685" s="44">
        <f t="shared" si="1124"/>
        <v>0</v>
      </c>
      <c r="M685" s="45" t="e">
        <f t="shared" si="1055"/>
        <v>#DIV/0!</v>
      </c>
      <c r="N685" s="16"/>
      <c r="O685" s="12" t="s">
        <v>89</v>
      </c>
    </row>
    <row r="686" spans="1:15" ht="18.75" hidden="1" x14ac:dyDescent="0.25">
      <c r="A686" s="13" t="str">
        <f t="shared" si="1056"/>
        <v>b</v>
      </c>
      <c r="B686" s="5" t="s">
        <v>2</v>
      </c>
      <c r="C686" s="4" t="s">
        <v>13</v>
      </c>
      <c r="D686" s="23"/>
      <c r="E686" s="23"/>
      <c r="F686" s="23"/>
      <c r="G686" s="23">
        <v>0</v>
      </c>
      <c r="H686" s="23">
        <v>0</v>
      </c>
      <c r="I686" s="24"/>
      <c r="J686" s="23"/>
      <c r="K686" s="23">
        <f t="shared" si="1123"/>
        <v>0</v>
      </c>
      <c r="L686" s="44">
        <f t="shared" si="1124"/>
        <v>0</v>
      </c>
      <c r="M686" s="45" t="e">
        <f t="shared" si="1055"/>
        <v>#DIV/0!</v>
      </c>
      <c r="N686" s="16"/>
      <c r="O686" s="12" t="s">
        <v>89</v>
      </c>
    </row>
    <row r="687" spans="1:15" ht="102.75" customHeight="1" x14ac:dyDescent="0.25">
      <c r="A687" s="13" t="str">
        <f t="shared" si="1056"/>
        <v>a</v>
      </c>
      <c r="B687" s="18" t="s">
        <v>159</v>
      </c>
      <c r="C687" s="19" t="s">
        <v>61</v>
      </c>
      <c r="D687" s="24">
        <f t="shared" ref="D687:F687" si="1125">D688+D696+D697+D698</f>
        <v>197919</v>
      </c>
      <c r="E687" s="24"/>
      <c r="F687" s="24">
        <f t="shared" si="1125"/>
        <v>0</v>
      </c>
      <c r="G687" s="25">
        <f t="shared" ref="G687:H687" si="1126">G688+G696+G697+G698</f>
        <v>12150000</v>
      </c>
      <c r="H687" s="25">
        <f t="shared" si="1126"/>
        <v>11843000</v>
      </c>
      <c r="I687" s="24">
        <f t="shared" ref="I687" si="1127">I688+I696+I697+I698</f>
        <v>8037804</v>
      </c>
      <c r="J687" s="24">
        <f t="shared" ref="J687" si="1128">J688+J696+J697+J698</f>
        <v>3050824</v>
      </c>
      <c r="K687" s="24">
        <f t="shared" ref="K687" si="1129">K688+K696+K697+K698</f>
        <v>11088628</v>
      </c>
      <c r="L687" s="43">
        <f t="shared" ref="L687" si="1130">L688+L696+L697+L698</f>
        <v>754372</v>
      </c>
      <c r="M687" s="46">
        <f t="shared" si="1055"/>
        <v>0.93630228827155282</v>
      </c>
      <c r="N687" s="50"/>
      <c r="O687" s="12" t="s">
        <v>90</v>
      </c>
    </row>
    <row r="688" spans="1:15" ht="18.75" x14ac:dyDescent="0.25">
      <c r="A688" s="13" t="str">
        <f t="shared" si="1056"/>
        <v>a</v>
      </c>
      <c r="B688" s="3" t="s">
        <v>2</v>
      </c>
      <c r="C688" s="4" t="s">
        <v>3</v>
      </c>
      <c r="D688" s="23">
        <f t="shared" ref="D688:F688" si="1131">D689+D690+D691+D692+D693+D694+D695</f>
        <v>197919</v>
      </c>
      <c r="E688" s="23"/>
      <c r="F688" s="23">
        <f t="shared" si="1131"/>
        <v>0</v>
      </c>
      <c r="G688" s="23">
        <f t="shared" ref="G688:H688" si="1132">G689+G690+G691+G692+G693+G694+G695</f>
        <v>12150000</v>
      </c>
      <c r="H688" s="23">
        <f t="shared" si="1132"/>
        <v>11843000</v>
      </c>
      <c r="I688" s="24">
        <f t="shared" ref="I688" si="1133">I689+I690+I691+I692+I693+I694+I695</f>
        <v>8037804</v>
      </c>
      <c r="J688" s="23">
        <f t="shared" ref="J688:L688" si="1134">J689+J690+J691+J692+J693+J694+J695</f>
        <v>3050824</v>
      </c>
      <c r="K688" s="23">
        <f t="shared" si="1134"/>
        <v>11088628</v>
      </c>
      <c r="L688" s="44">
        <f t="shared" si="1134"/>
        <v>754372</v>
      </c>
      <c r="M688" s="45">
        <f t="shared" si="1055"/>
        <v>0.93630228827155282</v>
      </c>
      <c r="N688" s="50"/>
      <c r="O688" s="12" t="s">
        <v>90</v>
      </c>
    </row>
    <row r="689" spans="1:15" ht="18.75" hidden="1" x14ac:dyDescent="0.25">
      <c r="A689" s="13" t="str">
        <f t="shared" si="1056"/>
        <v>b</v>
      </c>
      <c r="B689" s="5" t="s">
        <v>2</v>
      </c>
      <c r="C689" s="6" t="s">
        <v>4</v>
      </c>
      <c r="D689" s="24"/>
      <c r="E689" s="24"/>
      <c r="F689" s="24"/>
      <c r="G689" s="26">
        <v>0</v>
      </c>
      <c r="H689" s="26">
        <v>0</v>
      </c>
      <c r="I689" s="24"/>
      <c r="J689" s="24"/>
      <c r="K689" s="24">
        <f t="shared" ref="K689:K698" si="1135">I689+J689</f>
        <v>0</v>
      </c>
      <c r="L689" s="43">
        <f t="shared" ref="L689:L698" si="1136">H689-K689</f>
        <v>0</v>
      </c>
      <c r="M689" s="46" t="e">
        <f t="shared" si="1055"/>
        <v>#DIV/0!</v>
      </c>
      <c r="N689" s="17"/>
      <c r="O689" s="12" t="s">
        <v>90</v>
      </c>
    </row>
    <row r="690" spans="1:15" ht="18.75" x14ac:dyDescent="0.25">
      <c r="A690" s="13" t="str">
        <f t="shared" si="1056"/>
        <v>a</v>
      </c>
      <c r="B690" s="5" t="s">
        <v>2</v>
      </c>
      <c r="C690" s="6" t="s">
        <v>5</v>
      </c>
      <c r="D690" s="24"/>
      <c r="E690" s="24"/>
      <c r="F690" s="24"/>
      <c r="G690" s="26">
        <v>150000</v>
      </c>
      <c r="H690" s="26">
        <v>156000</v>
      </c>
      <c r="I690" s="24">
        <v>117000</v>
      </c>
      <c r="J690" s="24">
        <v>39000</v>
      </c>
      <c r="K690" s="24">
        <f t="shared" si="1135"/>
        <v>156000</v>
      </c>
      <c r="L690" s="43">
        <f t="shared" si="1136"/>
        <v>0</v>
      </c>
      <c r="M690" s="46">
        <f t="shared" si="1055"/>
        <v>1</v>
      </c>
      <c r="N690" s="50"/>
      <c r="O690" s="12" t="s">
        <v>90</v>
      </c>
    </row>
    <row r="691" spans="1:15" ht="18.75" hidden="1" x14ac:dyDescent="0.25">
      <c r="A691" s="13" t="str">
        <f t="shared" si="1056"/>
        <v>b</v>
      </c>
      <c r="B691" s="5" t="s">
        <v>2</v>
      </c>
      <c r="C691" s="6" t="s">
        <v>6</v>
      </c>
      <c r="D691" s="24"/>
      <c r="E691" s="24"/>
      <c r="F691" s="24"/>
      <c r="G691" s="26">
        <v>0</v>
      </c>
      <c r="H691" s="26">
        <v>0</v>
      </c>
      <c r="I691" s="24"/>
      <c r="J691" s="24"/>
      <c r="K691" s="24">
        <f t="shared" si="1135"/>
        <v>0</v>
      </c>
      <c r="L691" s="43">
        <f t="shared" si="1136"/>
        <v>0</v>
      </c>
      <c r="M691" s="46" t="e">
        <f t="shared" si="1055"/>
        <v>#DIV/0!</v>
      </c>
      <c r="N691" s="17"/>
      <c r="O691" s="12" t="s">
        <v>90</v>
      </c>
    </row>
    <row r="692" spans="1:15" ht="18.75" hidden="1" x14ac:dyDescent="0.25">
      <c r="A692" s="13" t="str">
        <f t="shared" si="1056"/>
        <v>b</v>
      </c>
      <c r="B692" s="5" t="s">
        <v>2</v>
      </c>
      <c r="C692" s="7" t="s">
        <v>7</v>
      </c>
      <c r="D692" s="24"/>
      <c r="E692" s="24"/>
      <c r="F692" s="24"/>
      <c r="G692" s="26">
        <v>0</v>
      </c>
      <c r="H692" s="26">
        <v>0</v>
      </c>
      <c r="I692" s="24"/>
      <c r="J692" s="24"/>
      <c r="K692" s="24">
        <f t="shared" si="1135"/>
        <v>0</v>
      </c>
      <c r="L692" s="43">
        <f t="shared" si="1136"/>
        <v>0</v>
      </c>
      <c r="M692" s="46" t="e">
        <f t="shared" si="1055"/>
        <v>#DIV/0!</v>
      </c>
      <c r="N692" s="17"/>
      <c r="O692" s="12" t="s">
        <v>90</v>
      </c>
    </row>
    <row r="693" spans="1:15" ht="18.75" hidden="1" x14ac:dyDescent="0.25">
      <c r="A693" s="13" t="str">
        <f t="shared" si="1056"/>
        <v>b</v>
      </c>
      <c r="B693" s="5" t="s">
        <v>2</v>
      </c>
      <c r="C693" s="7" t="s">
        <v>8</v>
      </c>
      <c r="D693" s="24"/>
      <c r="E693" s="24"/>
      <c r="F693" s="24"/>
      <c r="G693" s="26">
        <v>0</v>
      </c>
      <c r="H693" s="26">
        <v>0</v>
      </c>
      <c r="I693" s="24"/>
      <c r="J693" s="24"/>
      <c r="K693" s="24">
        <f t="shared" si="1135"/>
        <v>0</v>
      </c>
      <c r="L693" s="43">
        <f t="shared" si="1136"/>
        <v>0</v>
      </c>
      <c r="M693" s="46" t="e">
        <f t="shared" si="1055"/>
        <v>#DIV/0!</v>
      </c>
      <c r="N693" s="17"/>
      <c r="O693" s="12" t="s">
        <v>90</v>
      </c>
    </row>
    <row r="694" spans="1:15" ht="18.75" x14ac:dyDescent="0.25">
      <c r="A694" s="13" t="str">
        <f t="shared" si="1056"/>
        <v>a</v>
      </c>
      <c r="B694" s="5" t="s">
        <v>2</v>
      </c>
      <c r="C694" s="7" t="s">
        <v>9</v>
      </c>
      <c r="D694" s="24">
        <v>197919</v>
      </c>
      <c r="E694" s="24"/>
      <c r="F694" s="24"/>
      <c r="G694" s="26">
        <v>12000000</v>
      </c>
      <c r="H694" s="26">
        <v>11687000</v>
      </c>
      <c r="I694" s="24">
        <v>7920804</v>
      </c>
      <c r="J694" s="24">
        <v>3011824</v>
      </c>
      <c r="K694" s="24">
        <f t="shared" si="1135"/>
        <v>10932628</v>
      </c>
      <c r="L694" s="43">
        <f t="shared" si="1136"/>
        <v>754372</v>
      </c>
      <c r="M694" s="46">
        <f t="shared" si="1055"/>
        <v>0.93545204072901511</v>
      </c>
      <c r="N694" s="50"/>
      <c r="O694" s="12" t="s">
        <v>90</v>
      </c>
    </row>
    <row r="695" spans="1:15" ht="18.75" hidden="1" x14ac:dyDescent="0.25">
      <c r="A695" s="13" t="str">
        <f t="shared" si="1056"/>
        <v>b</v>
      </c>
      <c r="B695" s="5" t="s">
        <v>2</v>
      </c>
      <c r="C695" s="7" t="s">
        <v>10</v>
      </c>
      <c r="D695" s="24"/>
      <c r="E695" s="24"/>
      <c r="F695" s="24"/>
      <c r="G695" s="26">
        <v>0</v>
      </c>
      <c r="H695" s="26">
        <v>0</v>
      </c>
      <c r="I695" s="24"/>
      <c r="J695" s="24"/>
      <c r="K695" s="24">
        <f t="shared" si="1135"/>
        <v>0</v>
      </c>
      <c r="L695" s="43">
        <f t="shared" si="1136"/>
        <v>0</v>
      </c>
      <c r="M695" s="46" t="e">
        <f t="shared" si="1055"/>
        <v>#DIV/0!</v>
      </c>
      <c r="N695" s="17"/>
      <c r="O695" s="12" t="s">
        <v>90</v>
      </c>
    </row>
    <row r="696" spans="1:15" ht="18.75" hidden="1" x14ac:dyDescent="0.25">
      <c r="A696" s="13" t="str">
        <f t="shared" si="1056"/>
        <v>b</v>
      </c>
      <c r="B696" s="5" t="s">
        <v>2</v>
      </c>
      <c r="C696" s="4" t="s">
        <v>11</v>
      </c>
      <c r="D696" s="23"/>
      <c r="E696" s="23"/>
      <c r="F696" s="23"/>
      <c r="G696" s="23">
        <v>0</v>
      </c>
      <c r="H696" s="23">
        <v>0</v>
      </c>
      <c r="I696" s="24"/>
      <c r="J696" s="23"/>
      <c r="K696" s="23">
        <f t="shared" si="1135"/>
        <v>0</v>
      </c>
      <c r="L696" s="44">
        <f t="shared" si="1136"/>
        <v>0</v>
      </c>
      <c r="M696" s="45" t="e">
        <f t="shared" si="1055"/>
        <v>#DIV/0!</v>
      </c>
      <c r="N696" s="16"/>
      <c r="O696" s="12" t="s">
        <v>90</v>
      </c>
    </row>
    <row r="697" spans="1:15" ht="18.75" hidden="1" x14ac:dyDescent="0.25">
      <c r="A697" s="13" t="str">
        <f t="shared" si="1056"/>
        <v>b</v>
      </c>
      <c r="B697" s="5" t="s">
        <v>2</v>
      </c>
      <c r="C697" s="4" t="s">
        <v>12</v>
      </c>
      <c r="D697" s="23"/>
      <c r="E697" s="23"/>
      <c r="F697" s="23"/>
      <c r="G697" s="23">
        <v>0</v>
      </c>
      <c r="H697" s="23">
        <v>0</v>
      </c>
      <c r="I697" s="24"/>
      <c r="J697" s="23"/>
      <c r="K697" s="23">
        <f t="shared" si="1135"/>
        <v>0</v>
      </c>
      <c r="L697" s="44">
        <f t="shared" si="1136"/>
        <v>0</v>
      </c>
      <c r="M697" s="45" t="e">
        <f t="shared" si="1055"/>
        <v>#DIV/0!</v>
      </c>
      <c r="N697" s="16"/>
      <c r="O697" s="12" t="s">
        <v>90</v>
      </c>
    </row>
    <row r="698" spans="1:15" ht="18.75" hidden="1" x14ac:dyDescent="0.25">
      <c r="A698" s="13" t="str">
        <f t="shared" si="1056"/>
        <v>b</v>
      </c>
      <c r="B698" s="5" t="s">
        <v>2</v>
      </c>
      <c r="C698" s="4" t="s">
        <v>13</v>
      </c>
      <c r="D698" s="23"/>
      <c r="E698" s="23"/>
      <c r="F698" s="23"/>
      <c r="G698" s="23">
        <v>0</v>
      </c>
      <c r="H698" s="23">
        <v>0</v>
      </c>
      <c r="I698" s="24"/>
      <c r="J698" s="23"/>
      <c r="K698" s="23">
        <f t="shared" si="1135"/>
        <v>0</v>
      </c>
      <c r="L698" s="44">
        <f t="shared" si="1136"/>
        <v>0</v>
      </c>
      <c r="M698" s="45" t="e">
        <f t="shared" si="1055"/>
        <v>#DIV/0!</v>
      </c>
      <c r="N698" s="16"/>
      <c r="O698" s="12" t="s">
        <v>90</v>
      </c>
    </row>
    <row r="699" spans="1:15" ht="31.5" x14ac:dyDescent="0.25">
      <c r="A699" s="13" t="str">
        <f t="shared" si="1056"/>
        <v>a</v>
      </c>
      <c r="B699" s="18" t="s">
        <v>160</v>
      </c>
      <c r="C699" s="19" t="s">
        <v>62</v>
      </c>
      <c r="D699" s="32">
        <f t="shared" ref="D699" si="1137">D700+D708+D709+D710</f>
        <v>0</v>
      </c>
      <c r="E699" s="32">
        <f t="shared" ref="E699:F699" si="1138">E700+E708+E709+E710</f>
        <v>8310</v>
      </c>
      <c r="F699" s="32">
        <f t="shared" si="1138"/>
        <v>46878</v>
      </c>
      <c r="G699" s="33">
        <f t="shared" ref="G699:H699" si="1139">G700+G708+G709+G710</f>
        <v>2100000</v>
      </c>
      <c r="H699" s="33">
        <f t="shared" si="1139"/>
        <v>2091690</v>
      </c>
      <c r="I699" s="32">
        <f t="shared" ref="I699" si="1140">I700+I708+I709+I710</f>
        <v>393984</v>
      </c>
      <c r="J699" s="32">
        <f t="shared" ref="J699" si="1141">J700+J708+J709+J710</f>
        <v>1697706</v>
      </c>
      <c r="K699" s="32">
        <f t="shared" ref="K699" si="1142">K700+K708+K709+K710</f>
        <v>2091690</v>
      </c>
      <c r="L699" s="36">
        <f t="shared" ref="L699" si="1143">L700+L708+L709+L710</f>
        <v>0</v>
      </c>
      <c r="M699" s="37">
        <f t="shared" si="1055"/>
        <v>1</v>
      </c>
      <c r="N699" s="50"/>
      <c r="O699" s="12" t="s">
        <v>89</v>
      </c>
    </row>
    <row r="700" spans="1:15" ht="18.75" x14ac:dyDescent="0.25">
      <c r="A700" s="13" t="str">
        <f t="shared" si="1056"/>
        <v>a</v>
      </c>
      <c r="B700" s="3" t="s">
        <v>2</v>
      </c>
      <c r="C700" s="4" t="s">
        <v>3</v>
      </c>
      <c r="D700" s="34">
        <f t="shared" ref="D700" si="1144">D701+D702+D703+D704+D705+D706+D707</f>
        <v>0</v>
      </c>
      <c r="E700" s="34">
        <f t="shared" ref="E700:F700" si="1145">E701+E702+E703+E704+E705+E706+E707</f>
        <v>8310</v>
      </c>
      <c r="F700" s="34">
        <f t="shared" si="1145"/>
        <v>46878</v>
      </c>
      <c r="G700" s="34">
        <f t="shared" ref="G700:H700" si="1146">G701+G702+G703+G704+G705+G706+G707</f>
        <v>2100000</v>
      </c>
      <c r="H700" s="34">
        <f t="shared" si="1146"/>
        <v>2091690</v>
      </c>
      <c r="I700" s="32">
        <f t="shared" ref="I700" si="1147">I701+I702+I703+I704+I705+I706+I707</f>
        <v>393984</v>
      </c>
      <c r="J700" s="34">
        <f t="shared" ref="J700:L700" si="1148">J701+J702+J703+J704+J705+J706+J707</f>
        <v>1697706</v>
      </c>
      <c r="K700" s="34">
        <f t="shared" si="1148"/>
        <v>2091690</v>
      </c>
      <c r="L700" s="38">
        <f t="shared" si="1148"/>
        <v>0</v>
      </c>
      <c r="M700" s="39">
        <f t="shared" si="1055"/>
        <v>1</v>
      </c>
      <c r="N700" s="50"/>
      <c r="O700" s="12" t="s">
        <v>89</v>
      </c>
    </row>
    <row r="701" spans="1:15" ht="18.75" hidden="1" x14ac:dyDescent="0.25">
      <c r="A701" s="13" t="str">
        <f t="shared" si="1056"/>
        <v>b</v>
      </c>
      <c r="B701" s="5" t="s">
        <v>2</v>
      </c>
      <c r="C701" s="6" t="s">
        <v>4</v>
      </c>
      <c r="D701" s="24"/>
      <c r="E701" s="24"/>
      <c r="F701" s="24"/>
      <c r="G701" s="26"/>
      <c r="H701" s="26"/>
      <c r="I701" s="24"/>
      <c r="J701" s="24"/>
      <c r="K701" s="24">
        <f t="shared" ref="K701:K710" si="1149">I701+J701</f>
        <v>0</v>
      </c>
      <c r="L701" s="43">
        <f t="shared" ref="L701:L710" si="1150">H701-K701</f>
        <v>0</v>
      </c>
      <c r="M701" s="46" t="e">
        <f t="shared" si="1055"/>
        <v>#DIV/0!</v>
      </c>
      <c r="N701" s="17"/>
      <c r="O701" s="12" t="s">
        <v>89</v>
      </c>
    </row>
    <row r="702" spans="1:15" ht="18.75" x14ac:dyDescent="0.25">
      <c r="A702" s="13" t="str">
        <f t="shared" si="1056"/>
        <v>a</v>
      </c>
      <c r="B702" s="5" t="s">
        <v>2</v>
      </c>
      <c r="C702" s="6" t="s">
        <v>5</v>
      </c>
      <c r="D702" s="32"/>
      <c r="E702" s="32">
        <v>8310</v>
      </c>
      <c r="F702" s="32">
        <v>46878</v>
      </c>
      <c r="G702" s="35">
        <v>2100000</v>
      </c>
      <c r="H702" s="35">
        <v>1921690</v>
      </c>
      <c r="I702" s="32">
        <v>329984</v>
      </c>
      <c r="J702" s="32">
        <v>1591706</v>
      </c>
      <c r="K702" s="32">
        <f t="shared" si="1149"/>
        <v>1921690</v>
      </c>
      <c r="L702" s="36">
        <f t="shared" si="1150"/>
        <v>0</v>
      </c>
      <c r="M702" s="37">
        <f t="shared" si="1055"/>
        <v>1</v>
      </c>
      <c r="N702" s="50"/>
      <c r="O702" s="12" t="s">
        <v>89</v>
      </c>
    </row>
    <row r="703" spans="1:15" ht="18.75" hidden="1" x14ac:dyDescent="0.25">
      <c r="A703" s="13" t="str">
        <f t="shared" si="1056"/>
        <v>b</v>
      </c>
      <c r="B703" s="5" t="s">
        <v>2</v>
      </c>
      <c r="C703" s="6" t="s">
        <v>6</v>
      </c>
      <c r="D703" s="24"/>
      <c r="E703" s="24"/>
      <c r="F703" s="24"/>
      <c r="G703" s="26">
        <v>0</v>
      </c>
      <c r="H703" s="26">
        <v>0</v>
      </c>
      <c r="I703" s="24"/>
      <c r="J703" s="24"/>
      <c r="K703" s="24">
        <f t="shared" si="1149"/>
        <v>0</v>
      </c>
      <c r="L703" s="43">
        <f t="shared" si="1150"/>
        <v>0</v>
      </c>
      <c r="M703" s="46" t="e">
        <f t="shared" si="1055"/>
        <v>#DIV/0!</v>
      </c>
      <c r="N703" s="17"/>
      <c r="O703" s="12" t="s">
        <v>89</v>
      </c>
    </row>
    <row r="704" spans="1:15" ht="18.75" hidden="1" x14ac:dyDescent="0.25">
      <c r="A704" s="13" t="str">
        <f t="shared" si="1056"/>
        <v>b</v>
      </c>
      <c r="B704" s="5" t="s">
        <v>2</v>
      </c>
      <c r="C704" s="7" t="s">
        <v>7</v>
      </c>
      <c r="D704" s="24"/>
      <c r="E704" s="24"/>
      <c r="F704" s="24"/>
      <c r="G704" s="26">
        <v>0</v>
      </c>
      <c r="H704" s="26">
        <v>0</v>
      </c>
      <c r="I704" s="24"/>
      <c r="J704" s="24"/>
      <c r="K704" s="24">
        <f t="shared" si="1149"/>
        <v>0</v>
      </c>
      <c r="L704" s="43">
        <f t="shared" si="1150"/>
        <v>0</v>
      </c>
      <c r="M704" s="46" t="e">
        <f t="shared" si="1055"/>
        <v>#DIV/0!</v>
      </c>
      <c r="N704" s="17"/>
      <c r="O704" s="12" t="s">
        <v>89</v>
      </c>
    </row>
    <row r="705" spans="1:15" ht="18.75" hidden="1" x14ac:dyDescent="0.25">
      <c r="A705" s="13" t="str">
        <f t="shared" si="1056"/>
        <v>b</v>
      </c>
      <c r="B705" s="5" t="s">
        <v>2</v>
      </c>
      <c r="C705" s="7" t="s">
        <v>8</v>
      </c>
      <c r="D705" s="24"/>
      <c r="E705" s="24"/>
      <c r="F705" s="24"/>
      <c r="G705" s="26">
        <v>0</v>
      </c>
      <c r="H705" s="26">
        <v>0</v>
      </c>
      <c r="I705" s="24"/>
      <c r="J705" s="24"/>
      <c r="K705" s="24">
        <f t="shared" si="1149"/>
        <v>0</v>
      </c>
      <c r="L705" s="43">
        <f t="shared" si="1150"/>
        <v>0</v>
      </c>
      <c r="M705" s="46" t="e">
        <f t="shared" si="1055"/>
        <v>#DIV/0!</v>
      </c>
      <c r="N705" s="17"/>
      <c r="O705" s="12" t="s">
        <v>89</v>
      </c>
    </row>
    <row r="706" spans="1:15" ht="18.75" hidden="1" x14ac:dyDescent="0.25">
      <c r="A706" s="13" t="str">
        <f t="shared" si="1056"/>
        <v>b</v>
      </c>
      <c r="B706" s="5" t="s">
        <v>2</v>
      </c>
      <c r="C706" s="7" t="s">
        <v>9</v>
      </c>
      <c r="D706" s="24"/>
      <c r="E706" s="24"/>
      <c r="F706" s="24"/>
      <c r="G706" s="26">
        <v>0</v>
      </c>
      <c r="H706" s="26">
        <v>0</v>
      </c>
      <c r="I706" s="24"/>
      <c r="J706" s="24"/>
      <c r="K706" s="24">
        <f t="shared" si="1149"/>
        <v>0</v>
      </c>
      <c r="L706" s="43">
        <f t="shared" si="1150"/>
        <v>0</v>
      </c>
      <c r="M706" s="46" t="e">
        <f t="shared" si="1055"/>
        <v>#DIV/0!</v>
      </c>
      <c r="N706" s="17"/>
      <c r="O706" s="12" t="s">
        <v>89</v>
      </c>
    </row>
    <row r="707" spans="1:15" ht="18.75" x14ac:dyDescent="0.25">
      <c r="A707" s="13" t="str">
        <f t="shared" si="1056"/>
        <v>a</v>
      </c>
      <c r="B707" s="5" t="s">
        <v>2</v>
      </c>
      <c r="C707" s="7" t="s">
        <v>10</v>
      </c>
      <c r="D707" s="32"/>
      <c r="E707" s="32"/>
      <c r="F707" s="32"/>
      <c r="G707" s="35">
        <v>0</v>
      </c>
      <c r="H707" s="35">
        <v>170000</v>
      </c>
      <c r="I707" s="32">
        <v>64000</v>
      </c>
      <c r="J707" s="32">
        <v>106000</v>
      </c>
      <c r="K707" s="32">
        <f t="shared" si="1149"/>
        <v>170000</v>
      </c>
      <c r="L707" s="36">
        <f t="shared" si="1150"/>
        <v>0</v>
      </c>
      <c r="M707" s="37">
        <f t="shared" ref="M707:M770" si="1151">K707/H707</f>
        <v>1</v>
      </c>
      <c r="N707" s="51"/>
      <c r="O707" s="12" t="s">
        <v>89</v>
      </c>
    </row>
    <row r="708" spans="1:15" ht="18.75" hidden="1" x14ac:dyDescent="0.25">
      <c r="A708" s="13" t="str">
        <f t="shared" ref="A708:A771" si="1152">IF((D708+I708+G708+H708+J708+K708)&gt;0,"a","b")</f>
        <v>b</v>
      </c>
      <c r="B708" s="5" t="s">
        <v>2</v>
      </c>
      <c r="C708" s="4" t="s">
        <v>11</v>
      </c>
      <c r="D708" s="23"/>
      <c r="E708" s="23"/>
      <c r="F708" s="23"/>
      <c r="G708" s="23">
        <v>0</v>
      </c>
      <c r="H708" s="23">
        <v>0</v>
      </c>
      <c r="I708" s="24"/>
      <c r="J708" s="23"/>
      <c r="K708" s="23">
        <f t="shared" si="1149"/>
        <v>0</v>
      </c>
      <c r="L708" s="44">
        <f t="shared" si="1150"/>
        <v>0</v>
      </c>
      <c r="M708" s="45" t="e">
        <f t="shared" si="1151"/>
        <v>#DIV/0!</v>
      </c>
      <c r="N708" s="16"/>
      <c r="O708" s="12" t="s">
        <v>89</v>
      </c>
    </row>
    <row r="709" spans="1:15" ht="18.75" hidden="1" x14ac:dyDescent="0.25">
      <c r="A709" s="13" t="str">
        <f t="shared" si="1152"/>
        <v>b</v>
      </c>
      <c r="B709" s="5" t="s">
        <v>2</v>
      </c>
      <c r="C709" s="4" t="s">
        <v>12</v>
      </c>
      <c r="D709" s="23"/>
      <c r="E709" s="23"/>
      <c r="F709" s="23"/>
      <c r="G709" s="23">
        <v>0</v>
      </c>
      <c r="H709" s="23">
        <v>0</v>
      </c>
      <c r="I709" s="24"/>
      <c r="J709" s="23"/>
      <c r="K709" s="23">
        <f t="shared" si="1149"/>
        <v>0</v>
      </c>
      <c r="L709" s="44">
        <f t="shared" si="1150"/>
        <v>0</v>
      </c>
      <c r="M709" s="45" t="e">
        <f t="shared" si="1151"/>
        <v>#DIV/0!</v>
      </c>
      <c r="N709" s="16"/>
      <c r="O709" s="12" t="s">
        <v>89</v>
      </c>
    </row>
    <row r="710" spans="1:15" ht="18.75" hidden="1" x14ac:dyDescent="0.25">
      <c r="A710" s="13" t="str">
        <f t="shared" si="1152"/>
        <v>b</v>
      </c>
      <c r="B710" s="5" t="s">
        <v>2</v>
      </c>
      <c r="C710" s="4" t="s">
        <v>13</v>
      </c>
      <c r="D710" s="23"/>
      <c r="E710" s="23"/>
      <c r="F710" s="23"/>
      <c r="G710" s="23">
        <v>0</v>
      </c>
      <c r="H710" s="23">
        <v>0</v>
      </c>
      <c r="I710" s="24"/>
      <c r="J710" s="23"/>
      <c r="K710" s="23">
        <f t="shared" si="1149"/>
        <v>0</v>
      </c>
      <c r="L710" s="44">
        <f t="shared" si="1150"/>
        <v>0</v>
      </c>
      <c r="M710" s="45" t="e">
        <f t="shared" si="1151"/>
        <v>#DIV/0!</v>
      </c>
      <c r="N710" s="16"/>
      <c r="O710" s="12" t="s">
        <v>89</v>
      </c>
    </row>
    <row r="711" spans="1:15" ht="31.5" x14ac:dyDescent="0.25">
      <c r="A711" s="13" t="str">
        <f t="shared" si="1152"/>
        <v>a</v>
      </c>
      <c r="B711" s="18" t="s">
        <v>161</v>
      </c>
      <c r="C711" s="19" t="s">
        <v>63</v>
      </c>
      <c r="D711" s="24">
        <f t="shared" ref="D711" si="1153">D712+D720+D721+D722</f>
        <v>28330</v>
      </c>
      <c r="E711" s="24">
        <f t="shared" ref="E711:F711" si="1154">E712+E720+E721+E722</f>
        <v>6550</v>
      </c>
      <c r="F711" s="24">
        <f t="shared" si="1154"/>
        <v>9360</v>
      </c>
      <c r="G711" s="24">
        <f t="shared" ref="G711:J711" si="1155">G712+G720+G721+G722</f>
        <v>11000000</v>
      </c>
      <c r="H711" s="24">
        <f t="shared" si="1155"/>
        <v>10965450</v>
      </c>
      <c r="I711" s="24">
        <f t="shared" ref="I711" si="1156">I712+I720+I721+I722</f>
        <v>4281518</v>
      </c>
      <c r="J711" s="24">
        <f t="shared" si="1155"/>
        <v>3702235</v>
      </c>
      <c r="K711" s="24">
        <f t="shared" ref="K711" si="1157">K712+K720+K721+K722</f>
        <v>7983753</v>
      </c>
      <c r="L711" s="43">
        <f t="shared" ref="L711" si="1158">L712+L720+L721+L722</f>
        <v>2981697</v>
      </c>
      <c r="M711" s="46">
        <f t="shared" si="1151"/>
        <v>0.72808256843084418</v>
      </c>
      <c r="N711" s="50"/>
    </row>
    <row r="712" spans="1:15" ht="18.75" x14ac:dyDescent="0.25">
      <c r="A712" s="13" t="str">
        <f t="shared" si="1152"/>
        <v>a</v>
      </c>
      <c r="B712" s="3" t="s">
        <v>2</v>
      </c>
      <c r="C712" s="4" t="s">
        <v>3</v>
      </c>
      <c r="D712" s="23">
        <f t="shared" ref="D712:E712" si="1159">D713+D714+D715+D716+D717+D718+D719</f>
        <v>28330</v>
      </c>
      <c r="E712" s="23">
        <f t="shared" si="1159"/>
        <v>6550</v>
      </c>
      <c r="F712" s="23">
        <f t="shared" ref="F712" si="1160">F713+F714+F715+F716+F717+F718+F719</f>
        <v>9360</v>
      </c>
      <c r="G712" s="23">
        <f t="shared" ref="G712:J712" si="1161">G713+G714+G715+G716+G717+G718+G719</f>
        <v>11000000</v>
      </c>
      <c r="H712" s="23">
        <f t="shared" si="1161"/>
        <v>10965450</v>
      </c>
      <c r="I712" s="24">
        <f t="shared" ref="I712" si="1162">I713+I714+I715+I716+I717+I718+I719</f>
        <v>4281518</v>
      </c>
      <c r="J712" s="23">
        <f t="shared" si="1161"/>
        <v>3702235</v>
      </c>
      <c r="K712" s="23">
        <f t="shared" ref="K712:L712" si="1163">K713+K714+K715+K716+K717+K718+K719</f>
        <v>7983753</v>
      </c>
      <c r="L712" s="44">
        <f t="shared" si="1163"/>
        <v>2981697</v>
      </c>
      <c r="M712" s="45">
        <f t="shared" si="1151"/>
        <v>0.72808256843084418</v>
      </c>
      <c r="N712" s="50"/>
    </row>
    <row r="713" spans="1:15" ht="18.75" hidden="1" x14ac:dyDescent="0.25">
      <c r="A713" s="13" t="str">
        <f t="shared" si="1152"/>
        <v>b</v>
      </c>
      <c r="B713" s="5" t="s">
        <v>2</v>
      </c>
      <c r="C713" s="6" t="s">
        <v>4</v>
      </c>
      <c r="D713" s="24">
        <f t="shared" ref="D713:D722" si="1164">D725+D737</f>
        <v>0</v>
      </c>
      <c r="E713" s="24">
        <f t="shared" ref="E713:F713" si="1165">E725+E737</f>
        <v>0</v>
      </c>
      <c r="F713" s="24">
        <f t="shared" si="1165"/>
        <v>0</v>
      </c>
      <c r="G713" s="24">
        <f t="shared" ref="G713:G722" si="1166">G725+G737</f>
        <v>0</v>
      </c>
      <c r="H713" s="24">
        <f t="shared" ref="H713:J713" si="1167">H725+H737</f>
        <v>0</v>
      </c>
      <c r="I713" s="24">
        <f t="shared" ref="I713" si="1168">I725+I737</f>
        <v>0</v>
      </c>
      <c r="J713" s="24">
        <f t="shared" si="1167"/>
        <v>0</v>
      </c>
      <c r="K713" s="24">
        <f t="shared" ref="K713:L713" si="1169">K725+K737</f>
        <v>0</v>
      </c>
      <c r="L713" s="43">
        <f t="shared" si="1169"/>
        <v>0</v>
      </c>
      <c r="M713" s="46" t="e">
        <f t="shared" si="1151"/>
        <v>#DIV/0!</v>
      </c>
      <c r="N713" s="17"/>
    </row>
    <row r="714" spans="1:15" ht="18.75" x14ac:dyDescent="0.25">
      <c r="A714" s="13" t="str">
        <f t="shared" si="1152"/>
        <v>a</v>
      </c>
      <c r="B714" s="5" t="s">
        <v>2</v>
      </c>
      <c r="C714" s="6" t="s">
        <v>5</v>
      </c>
      <c r="D714" s="24">
        <f t="shared" si="1164"/>
        <v>28000</v>
      </c>
      <c r="E714" s="24">
        <f t="shared" ref="E714:F714" si="1170">E726+E738</f>
        <v>6550</v>
      </c>
      <c r="F714" s="24">
        <f t="shared" si="1170"/>
        <v>9360</v>
      </c>
      <c r="G714" s="24">
        <f t="shared" si="1166"/>
        <v>2300000</v>
      </c>
      <c r="H714" s="24">
        <f t="shared" ref="H714:J714" si="1171">H726+H738</f>
        <v>2265450</v>
      </c>
      <c r="I714" s="24">
        <f t="shared" ref="I714" si="1172">I726+I738</f>
        <v>965992</v>
      </c>
      <c r="J714" s="24">
        <f t="shared" si="1171"/>
        <v>900458</v>
      </c>
      <c r="K714" s="24">
        <f t="shared" ref="K714:L714" si="1173">K726+K738</f>
        <v>1866450</v>
      </c>
      <c r="L714" s="43">
        <f t="shared" si="1173"/>
        <v>399000</v>
      </c>
      <c r="M714" s="46">
        <f t="shared" si="1151"/>
        <v>0.82387605111567241</v>
      </c>
      <c r="N714" s="50"/>
    </row>
    <row r="715" spans="1:15" ht="18.75" hidden="1" x14ac:dyDescent="0.25">
      <c r="A715" s="13" t="str">
        <f t="shared" si="1152"/>
        <v>b</v>
      </c>
      <c r="B715" s="5" t="s">
        <v>2</v>
      </c>
      <c r="C715" s="6" t="s">
        <v>6</v>
      </c>
      <c r="D715" s="24">
        <f t="shared" si="1164"/>
        <v>0</v>
      </c>
      <c r="E715" s="24">
        <f t="shared" ref="E715:F715" si="1174">E727+E739</f>
        <v>0</v>
      </c>
      <c r="F715" s="24">
        <f t="shared" si="1174"/>
        <v>0</v>
      </c>
      <c r="G715" s="24">
        <f t="shared" si="1166"/>
        <v>0</v>
      </c>
      <c r="H715" s="24">
        <f t="shared" ref="H715:J715" si="1175">H727+H739</f>
        <v>0</v>
      </c>
      <c r="I715" s="24">
        <f t="shared" ref="I715" si="1176">I727+I739</f>
        <v>0</v>
      </c>
      <c r="J715" s="24">
        <f t="shared" si="1175"/>
        <v>0</v>
      </c>
      <c r="K715" s="24">
        <f t="shared" ref="K715:L715" si="1177">K727+K739</f>
        <v>0</v>
      </c>
      <c r="L715" s="43">
        <f t="shared" si="1177"/>
        <v>0</v>
      </c>
      <c r="M715" s="46" t="e">
        <f t="shared" si="1151"/>
        <v>#DIV/0!</v>
      </c>
      <c r="N715" s="17"/>
    </row>
    <row r="716" spans="1:15" ht="18.75" hidden="1" x14ac:dyDescent="0.25">
      <c r="A716" s="13" t="str">
        <f t="shared" si="1152"/>
        <v>b</v>
      </c>
      <c r="B716" s="5" t="s">
        <v>2</v>
      </c>
      <c r="C716" s="7" t="s">
        <v>7</v>
      </c>
      <c r="D716" s="24">
        <f t="shared" si="1164"/>
        <v>0</v>
      </c>
      <c r="E716" s="24">
        <f t="shared" ref="E716:F716" si="1178">E728+E740</f>
        <v>0</v>
      </c>
      <c r="F716" s="24">
        <f t="shared" si="1178"/>
        <v>0</v>
      </c>
      <c r="G716" s="24">
        <f t="shared" si="1166"/>
        <v>0</v>
      </c>
      <c r="H716" s="24">
        <f t="shared" ref="H716:J716" si="1179">H728+H740</f>
        <v>0</v>
      </c>
      <c r="I716" s="24">
        <f t="shared" ref="I716" si="1180">I728+I740</f>
        <v>0</v>
      </c>
      <c r="J716" s="24">
        <f t="shared" si="1179"/>
        <v>0</v>
      </c>
      <c r="K716" s="24">
        <f t="shared" ref="K716:L716" si="1181">K728+K740</f>
        <v>0</v>
      </c>
      <c r="L716" s="43">
        <f t="shared" si="1181"/>
        <v>0</v>
      </c>
      <c r="M716" s="46" t="e">
        <f t="shared" si="1151"/>
        <v>#DIV/0!</v>
      </c>
      <c r="N716" s="17"/>
    </row>
    <row r="717" spans="1:15" ht="18.75" hidden="1" x14ac:dyDescent="0.25">
      <c r="A717" s="13" t="str">
        <f t="shared" si="1152"/>
        <v>b</v>
      </c>
      <c r="B717" s="5" t="s">
        <v>2</v>
      </c>
      <c r="C717" s="7" t="s">
        <v>8</v>
      </c>
      <c r="D717" s="24">
        <f t="shared" si="1164"/>
        <v>0</v>
      </c>
      <c r="E717" s="24">
        <f t="shared" ref="E717:F717" si="1182">E729+E741</f>
        <v>0</v>
      </c>
      <c r="F717" s="24">
        <f t="shared" si="1182"/>
        <v>0</v>
      </c>
      <c r="G717" s="24">
        <f t="shared" si="1166"/>
        <v>0</v>
      </c>
      <c r="H717" s="24">
        <f t="shared" ref="H717:J717" si="1183">H729+H741</f>
        <v>0</v>
      </c>
      <c r="I717" s="24">
        <f t="shared" ref="I717" si="1184">I729+I741</f>
        <v>0</v>
      </c>
      <c r="J717" s="24">
        <f t="shared" si="1183"/>
        <v>0</v>
      </c>
      <c r="K717" s="24">
        <f t="shared" ref="K717:L717" si="1185">K729+K741</f>
        <v>0</v>
      </c>
      <c r="L717" s="43">
        <f t="shared" si="1185"/>
        <v>0</v>
      </c>
      <c r="M717" s="46" t="e">
        <f t="shared" si="1151"/>
        <v>#DIV/0!</v>
      </c>
      <c r="N717" s="17"/>
    </row>
    <row r="718" spans="1:15" ht="18.75" x14ac:dyDescent="0.25">
      <c r="A718" s="13" t="str">
        <f t="shared" si="1152"/>
        <v>a</v>
      </c>
      <c r="B718" s="5" t="s">
        <v>2</v>
      </c>
      <c r="C718" s="7" t="s">
        <v>9</v>
      </c>
      <c r="D718" s="24">
        <f t="shared" si="1164"/>
        <v>330</v>
      </c>
      <c r="E718" s="24">
        <f t="shared" ref="E718:F718" si="1186">E730+E742</f>
        <v>0</v>
      </c>
      <c r="F718" s="24">
        <f t="shared" si="1186"/>
        <v>0</v>
      </c>
      <c r="G718" s="24">
        <f t="shared" si="1166"/>
        <v>8700000</v>
      </c>
      <c r="H718" s="24">
        <f t="shared" ref="H718:J718" si="1187">H730+H742</f>
        <v>8700000</v>
      </c>
      <c r="I718" s="24">
        <f t="shared" ref="I718" si="1188">I730+I742</f>
        <v>3315526</v>
      </c>
      <c r="J718" s="24">
        <f t="shared" si="1187"/>
        <v>2801777</v>
      </c>
      <c r="K718" s="24">
        <f t="shared" ref="K718:L718" si="1189">K730+K742</f>
        <v>6117303</v>
      </c>
      <c r="L718" s="43">
        <f t="shared" si="1189"/>
        <v>2582697</v>
      </c>
      <c r="M718" s="46">
        <f t="shared" si="1151"/>
        <v>0.70313827586206901</v>
      </c>
      <c r="N718" s="50"/>
    </row>
    <row r="719" spans="1:15" ht="18.75" hidden="1" x14ac:dyDescent="0.25">
      <c r="A719" s="13" t="str">
        <f t="shared" si="1152"/>
        <v>b</v>
      </c>
      <c r="B719" s="5" t="s">
        <v>2</v>
      </c>
      <c r="C719" s="7" t="s">
        <v>10</v>
      </c>
      <c r="D719" s="24">
        <f t="shared" si="1164"/>
        <v>0</v>
      </c>
      <c r="E719" s="24">
        <f t="shared" ref="E719:F719" si="1190">E731+E743</f>
        <v>0</v>
      </c>
      <c r="F719" s="24">
        <f t="shared" si="1190"/>
        <v>0</v>
      </c>
      <c r="G719" s="24">
        <f t="shared" si="1166"/>
        <v>0</v>
      </c>
      <c r="H719" s="24">
        <f t="shared" ref="H719:J719" si="1191">H731+H743</f>
        <v>0</v>
      </c>
      <c r="I719" s="24">
        <f t="shared" ref="I719" si="1192">I731+I743</f>
        <v>0</v>
      </c>
      <c r="J719" s="24">
        <f t="shared" si="1191"/>
        <v>0</v>
      </c>
      <c r="K719" s="24">
        <f t="shared" ref="K719:L719" si="1193">K731+K743</f>
        <v>0</v>
      </c>
      <c r="L719" s="43">
        <f t="shared" si="1193"/>
        <v>0</v>
      </c>
      <c r="M719" s="46" t="e">
        <f t="shared" si="1151"/>
        <v>#DIV/0!</v>
      </c>
      <c r="N719" s="17"/>
    </row>
    <row r="720" spans="1:15" ht="18.75" hidden="1" x14ac:dyDescent="0.25">
      <c r="A720" s="13" t="str">
        <f t="shared" si="1152"/>
        <v>b</v>
      </c>
      <c r="B720" s="3" t="s">
        <v>2</v>
      </c>
      <c r="C720" s="4" t="s">
        <v>11</v>
      </c>
      <c r="D720" s="23">
        <f t="shared" si="1164"/>
        <v>0</v>
      </c>
      <c r="E720" s="23">
        <f t="shared" ref="E720:F720" si="1194">E732+E744</f>
        <v>0</v>
      </c>
      <c r="F720" s="23">
        <f t="shared" si="1194"/>
        <v>0</v>
      </c>
      <c r="G720" s="23">
        <f t="shared" si="1166"/>
        <v>0</v>
      </c>
      <c r="H720" s="23">
        <f t="shared" ref="H720:J720" si="1195">H732+H744</f>
        <v>0</v>
      </c>
      <c r="I720" s="24">
        <f t="shared" ref="I720" si="1196">I732+I744</f>
        <v>0</v>
      </c>
      <c r="J720" s="23">
        <f t="shared" si="1195"/>
        <v>0</v>
      </c>
      <c r="K720" s="23">
        <f t="shared" ref="K720:L720" si="1197">K732+K744</f>
        <v>0</v>
      </c>
      <c r="L720" s="44">
        <f t="shared" si="1197"/>
        <v>0</v>
      </c>
      <c r="M720" s="45" t="e">
        <f t="shared" si="1151"/>
        <v>#DIV/0!</v>
      </c>
      <c r="N720" s="16"/>
    </row>
    <row r="721" spans="1:15" ht="18.75" hidden="1" x14ac:dyDescent="0.25">
      <c r="A721" s="13" t="str">
        <f t="shared" si="1152"/>
        <v>b</v>
      </c>
      <c r="B721" s="3" t="s">
        <v>2</v>
      </c>
      <c r="C721" s="4" t="s">
        <v>12</v>
      </c>
      <c r="D721" s="23">
        <f t="shared" si="1164"/>
        <v>0</v>
      </c>
      <c r="E721" s="23">
        <f t="shared" ref="E721:F721" si="1198">E733+E745</f>
        <v>0</v>
      </c>
      <c r="F721" s="23">
        <f t="shared" si="1198"/>
        <v>0</v>
      </c>
      <c r="G721" s="23">
        <f t="shared" si="1166"/>
        <v>0</v>
      </c>
      <c r="H721" s="23">
        <f t="shared" ref="H721:J721" si="1199">H733+H745</f>
        <v>0</v>
      </c>
      <c r="I721" s="24">
        <f t="shared" ref="I721" si="1200">I733+I745</f>
        <v>0</v>
      </c>
      <c r="J721" s="23">
        <f t="shared" si="1199"/>
        <v>0</v>
      </c>
      <c r="K721" s="23">
        <f t="shared" ref="K721:L721" si="1201">K733+K745</f>
        <v>0</v>
      </c>
      <c r="L721" s="44">
        <f t="shared" si="1201"/>
        <v>0</v>
      </c>
      <c r="M721" s="45" t="e">
        <f t="shared" si="1151"/>
        <v>#DIV/0!</v>
      </c>
      <c r="N721" s="16"/>
    </row>
    <row r="722" spans="1:15" ht="18.75" hidden="1" x14ac:dyDescent="0.25">
      <c r="A722" s="13" t="str">
        <f t="shared" si="1152"/>
        <v>b</v>
      </c>
      <c r="B722" s="3" t="s">
        <v>2</v>
      </c>
      <c r="C722" s="4" t="s">
        <v>13</v>
      </c>
      <c r="D722" s="23">
        <f t="shared" si="1164"/>
        <v>0</v>
      </c>
      <c r="E722" s="23">
        <f t="shared" ref="E722:F722" si="1202">E734+E746</f>
        <v>0</v>
      </c>
      <c r="F722" s="23">
        <f t="shared" si="1202"/>
        <v>0</v>
      </c>
      <c r="G722" s="23">
        <f t="shared" si="1166"/>
        <v>0</v>
      </c>
      <c r="H722" s="23">
        <f t="shared" ref="H722:J722" si="1203">H734+H746</f>
        <v>0</v>
      </c>
      <c r="I722" s="24">
        <f t="shared" ref="I722" si="1204">I734+I746</f>
        <v>0</v>
      </c>
      <c r="J722" s="23">
        <f t="shared" si="1203"/>
        <v>0</v>
      </c>
      <c r="K722" s="23">
        <f t="shared" ref="K722:L722" si="1205">K734+K746</f>
        <v>0</v>
      </c>
      <c r="L722" s="44">
        <f t="shared" si="1205"/>
        <v>0</v>
      </c>
      <c r="M722" s="45" t="e">
        <f t="shared" si="1151"/>
        <v>#DIV/0!</v>
      </c>
      <c r="N722" s="16"/>
    </row>
    <row r="723" spans="1:15" ht="69.75" customHeight="1" x14ac:dyDescent="0.25">
      <c r="A723" s="13" t="str">
        <f t="shared" si="1152"/>
        <v>a</v>
      </c>
      <c r="B723" s="18" t="s">
        <v>163</v>
      </c>
      <c r="C723" s="19" t="s">
        <v>63</v>
      </c>
      <c r="D723" s="24">
        <f t="shared" ref="D723" si="1206">D724+D732+D733+D734</f>
        <v>330</v>
      </c>
      <c r="E723" s="24"/>
      <c r="F723" s="24"/>
      <c r="G723" s="25">
        <f t="shared" ref="G723:H723" si="1207">G724+G732+G733+G734</f>
        <v>9900000</v>
      </c>
      <c r="H723" s="25">
        <f t="shared" si="1207"/>
        <v>9900000</v>
      </c>
      <c r="I723" s="24">
        <f t="shared" ref="I723" si="1208">I724+I732+I733+I734</f>
        <v>3536760</v>
      </c>
      <c r="J723" s="24">
        <f t="shared" ref="J723" si="1209">J724+J732+J733+J734</f>
        <v>2930543</v>
      </c>
      <c r="K723" s="24">
        <f t="shared" ref="K723" si="1210">K724+K732+K733+K734</f>
        <v>6467303</v>
      </c>
      <c r="L723" s="43">
        <f t="shared" ref="L723" si="1211">L724+L732+L733+L734</f>
        <v>3432697</v>
      </c>
      <c r="M723" s="46">
        <f t="shared" si="1151"/>
        <v>0.65326292929292928</v>
      </c>
      <c r="N723" s="50"/>
      <c r="O723" s="12" t="s">
        <v>90</v>
      </c>
    </row>
    <row r="724" spans="1:15" ht="18.75" x14ac:dyDescent="0.25">
      <c r="A724" s="13" t="str">
        <f t="shared" si="1152"/>
        <v>a</v>
      </c>
      <c r="B724" s="3" t="s">
        <v>2</v>
      </c>
      <c r="C724" s="4" t="s">
        <v>3</v>
      </c>
      <c r="D724" s="23">
        <f t="shared" ref="D724" si="1212">D725+D726+D727+D728+D729+D730+D731</f>
        <v>330</v>
      </c>
      <c r="E724" s="23"/>
      <c r="F724" s="23"/>
      <c r="G724" s="23">
        <f t="shared" ref="G724:H724" si="1213">G725+G726+G727+G728+G729+G730+G731</f>
        <v>9900000</v>
      </c>
      <c r="H724" s="23">
        <f t="shared" si="1213"/>
        <v>9900000</v>
      </c>
      <c r="I724" s="24">
        <f t="shared" ref="I724" si="1214">I725+I726+I727+I728+I729+I730+I731</f>
        <v>3536760</v>
      </c>
      <c r="J724" s="23">
        <f t="shared" ref="J724:L724" si="1215">J725+J726+J727+J728+J729+J730+J731</f>
        <v>2930543</v>
      </c>
      <c r="K724" s="23">
        <f t="shared" si="1215"/>
        <v>6467303</v>
      </c>
      <c r="L724" s="44">
        <f t="shared" si="1215"/>
        <v>3432697</v>
      </c>
      <c r="M724" s="45">
        <f t="shared" si="1151"/>
        <v>0.65326292929292928</v>
      </c>
      <c r="N724" s="50"/>
      <c r="O724" s="12" t="s">
        <v>90</v>
      </c>
    </row>
    <row r="725" spans="1:15" ht="18.75" hidden="1" x14ac:dyDescent="0.25">
      <c r="A725" s="13" t="str">
        <f t="shared" si="1152"/>
        <v>b</v>
      </c>
      <c r="B725" s="5" t="s">
        <v>2</v>
      </c>
      <c r="C725" s="6" t="s">
        <v>4</v>
      </c>
      <c r="D725" s="24"/>
      <c r="E725" s="24"/>
      <c r="F725" s="24"/>
      <c r="G725" s="26">
        <v>0</v>
      </c>
      <c r="H725" s="26">
        <v>0</v>
      </c>
      <c r="I725" s="24"/>
      <c r="J725" s="24"/>
      <c r="K725" s="24">
        <f t="shared" ref="K725:K734" si="1216">I725+J725</f>
        <v>0</v>
      </c>
      <c r="L725" s="43">
        <f t="shared" ref="L725:L734" si="1217">H725-K725</f>
        <v>0</v>
      </c>
      <c r="M725" s="46" t="e">
        <f t="shared" si="1151"/>
        <v>#DIV/0!</v>
      </c>
      <c r="N725" s="17"/>
      <c r="O725" s="12" t="s">
        <v>90</v>
      </c>
    </row>
    <row r="726" spans="1:15" ht="18.75" x14ac:dyDescent="0.25">
      <c r="A726" s="13" t="str">
        <f t="shared" si="1152"/>
        <v>a</v>
      </c>
      <c r="B726" s="5" t="s">
        <v>2</v>
      </c>
      <c r="C726" s="6" t="s">
        <v>5</v>
      </c>
      <c r="D726" s="24"/>
      <c r="E726" s="24"/>
      <c r="F726" s="24"/>
      <c r="G726" s="26">
        <v>1200000</v>
      </c>
      <c r="H726" s="26">
        <v>1200000</v>
      </c>
      <c r="I726" s="24">
        <v>221234</v>
      </c>
      <c r="J726" s="24">
        <v>128766</v>
      </c>
      <c r="K726" s="24">
        <f t="shared" si="1216"/>
        <v>350000</v>
      </c>
      <c r="L726" s="43">
        <f t="shared" si="1217"/>
        <v>850000</v>
      </c>
      <c r="M726" s="46">
        <f t="shared" si="1151"/>
        <v>0.29166666666666669</v>
      </c>
      <c r="N726" s="50"/>
      <c r="O726" s="12" t="s">
        <v>90</v>
      </c>
    </row>
    <row r="727" spans="1:15" ht="18.75" hidden="1" x14ac:dyDescent="0.25">
      <c r="A727" s="13" t="str">
        <f t="shared" si="1152"/>
        <v>b</v>
      </c>
      <c r="B727" s="5" t="s">
        <v>2</v>
      </c>
      <c r="C727" s="6" t="s">
        <v>6</v>
      </c>
      <c r="D727" s="24"/>
      <c r="E727" s="24"/>
      <c r="F727" s="24"/>
      <c r="G727" s="26">
        <v>0</v>
      </c>
      <c r="H727" s="26">
        <v>0</v>
      </c>
      <c r="I727" s="24"/>
      <c r="J727" s="24"/>
      <c r="K727" s="24">
        <f t="shared" si="1216"/>
        <v>0</v>
      </c>
      <c r="L727" s="43">
        <f t="shared" si="1217"/>
        <v>0</v>
      </c>
      <c r="M727" s="46" t="e">
        <f t="shared" si="1151"/>
        <v>#DIV/0!</v>
      </c>
      <c r="N727" s="17"/>
      <c r="O727" s="12" t="s">
        <v>90</v>
      </c>
    </row>
    <row r="728" spans="1:15" ht="18.75" hidden="1" x14ac:dyDescent="0.25">
      <c r="A728" s="13" t="str">
        <f t="shared" si="1152"/>
        <v>b</v>
      </c>
      <c r="B728" s="5" t="s">
        <v>2</v>
      </c>
      <c r="C728" s="7" t="s">
        <v>7</v>
      </c>
      <c r="D728" s="24"/>
      <c r="E728" s="24"/>
      <c r="F728" s="24"/>
      <c r="G728" s="26">
        <v>0</v>
      </c>
      <c r="H728" s="26">
        <v>0</v>
      </c>
      <c r="I728" s="24"/>
      <c r="J728" s="24"/>
      <c r="K728" s="24">
        <f t="shared" si="1216"/>
        <v>0</v>
      </c>
      <c r="L728" s="43">
        <f t="shared" si="1217"/>
        <v>0</v>
      </c>
      <c r="M728" s="46" t="e">
        <f t="shared" si="1151"/>
        <v>#DIV/0!</v>
      </c>
      <c r="N728" s="17"/>
      <c r="O728" s="12" t="s">
        <v>90</v>
      </c>
    </row>
    <row r="729" spans="1:15" ht="18.75" hidden="1" x14ac:dyDescent="0.25">
      <c r="A729" s="13" t="str">
        <f t="shared" si="1152"/>
        <v>b</v>
      </c>
      <c r="B729" s="5" t="s">
        <v>2</v>
      </c>
      <c r="C729" s="7" t="s">
        <v>8</v>
      </c>
      <c r="D729" s="24"/>
      <c r="E729" s="24"/>
      <c r="F729" s="24"/>
      <c r="G729" s="26">
        <v>0</v>
      </c>
      <c r="H729" s="26">
        <v>0</v>
      </c>
      <c r="I729" s="24"/>
      <c r="J729" s="24"/>
      <c r="K729" s="24">
        <f t="shared" si="1216"/>
        <v>0</v>
      </c>
      <c r="L729" s="43">
        <f t="shared" si="1217"/>
        <v>0</v>
      </c>
      <c r="M729" s="46" t="e">
        <f t="shared" si="1151"/>
        <v>#DIV/0!</v>
      </c>
      <c r="N729" s="17"/>
      <c r="O729" s="12" t="s">
        <v>90</v>
      </c>
    </row>
    <row r="730" spans="1:15" ht="18.75" x14ac:dyDescent="0.25">
      <c r="A730" s="13" t="str">
        <f t="shared" si="1152"/>
        <v>a</v>
      </c>
      <c r="B730" s="5" t="s">
        <v>2</v>
      </c>
      <c r="C730" s="7" t="s">
        <v>9</v>
      </c>
      <c r="D730" s="24">
        <v>330</v>
      </c>
      <c r="E730" s="24"/>
      <c r="F730" s="24"/>
      <c r="G730" s="26">
        <v>8700000</v>
      </c>
      <c r="H730" s="26">
        <v>8700000</v>
      </c>
      <c r="I730" s="24">
        <v>3315526</v>
      </c>
      <c r="J730" s="24">
        <v>2801777</v>
      </c>
      <c r="K730" s="24">
        <f t="shared" si="1216"/>
        <v>6117303</v>
      </c>
      <c r="L730" s="43">
        <f t="shared" si="1217"/>
        <v>2582697</v>
      </c>
      <c r="M730" s="46">
        <f t="shared" si="1151"/>
        <v>0.70313827586206901</v>
      </c>
      <c r="N730" s="50"/>
      <c r="O730" s="12" t="s">
        <v>90</v>
      </c>
    </row>
    <row r="731" spans="1:15" ht="18.75" hidden="1" x14ac:dyDescent="0.25">
      <c r="A731" s="13" t="str">
        <f t="shared" si="1152"/>
        <v>b</v>
      </c>
      <c r="B731" s="5" t="s">
        <v>2</v>
      </c>
      <c r="C731" s="7" t="s">
        <v>10</v>
      </c>
      <c r="D731" s="24"/>
      <c r="E731" s="24"/>
      <c r="F731" s="24"/>
      <c r="G731" s="26">
        <v>0</v>
      </c>
      <c r="H731" s="26">
        <v>0</v>
      </c>
      <c r="I731" s="24"/>
      <c r="J731" s="24"/>
      <c r="K731" s="24">
        <f t="shared" si="1216"/>
        <v>0</v>
      </c>
      <c r="L731" s="43">
        <f t="shared" si="1217"/>
        <v>0</v>
      </c>
      <c r="M731" s="46" t="e">
        <f t="shared" si="1151"/>
        <v>#DIV/0!</v>
      </c>
      <c r="N731" s="17"/>
      <c r="O731" s="12" t="s">
        <v>90</v>
      </c>
    </row>
    <row r="732" spans="1:15" ht="18.75" hidden="1" x14ac:dyDescent="0.25">
      <c r="A732" s="13" t="str">
        <f t="shared" si="1152"/>
        <v>b</v>
      </c>
      <c r="B732" s="5" t="s">
        <v>2</v>
      </c>
      <c r="C732" s="4" t="s">
        <v>11</v>
      </c>
      <c r="D732" s="23"/>
      <c r="E732" s="23"/>
      <c r="F732" s="23"/>
      <c r="G732" s="23">
        <v>0</v>
      </c>
      <c r="H732" s="23">
        <v>0</v>
      </c>
      <c r="I732" s="24"/>
      <c r="J732" s="23"/>
      <c r="K732" s="23">
        <f t="shared" si="1216"/>
        <v>0</v>
      </c>
      <c r="L732" s="44">
        <f t="shared" si="1217"/>
        <v>0</v>
      </c>
      <c r="M732" s="45" t="e">
        <f t="shared" si="1151"/>
        <v>#DIV/0!</v>
      </c>
      <c r="N732" s="16"/>
      <c r="O732" s="12" t="s">
        <v>90</v>
      </c>
    </row>
    <row r="733" spans="1:15" ht="18.75" hidden="1" x14ac:dyDescent="0.25">
      <c r="A733" s="13" t="str">
        <f t="shared" si="1152"/>
        <v>b</v>
      </c>
      <c r="B733" s="5" t="s">
        <v>2</v>
      </c>
      <c r="C733" s="4" t="s">
        <v>12</v>
      </c>
      <c r="D733" s="23"/>
      <c r="E733" s="23"/>
      <c r="F733" s="23"/>
      <c r="G733" s="23">
        <v>0</v>
      </c>
      <c r="H733" s="23">
        <v>0</v>
      </c>
      <c r="I733" s="24"/>
      <c r="J733" s="23"/>
      <c r="K733" s="23">
        <f t="shared" si="1216"/>
        <v>0</v>
      </c>
      <c r="L733" s="44">
        <f t="shared" si="1217"/>
        <v>0</v>
      </c>
      <c r="M733" s="45" t="e">
        <f t="shared" si="1151"/>
        <v>#DIV/0!</v>
      </c>
      <c r="N733" s="16"/>
      <c r="O733" s="12" t="s">
        <v>90</v>
      </c>
    </row>
    <row r="734" spans="1:15" ht="18.75" hidden="1" x14ac:dyDescent="0.25">
      <c r="A734" s="13" t="str">
        <f t="shared" si="1152"/>
        <v>b</v>
      </c>
      <c r="B734" s="5" t="s">
        <v>2</v>
      </c>
      <c r="C734" s="4" t="s">
        <v>13</v>
      </c>
      <c r="D734" s="23"/>
      <c r="E734" s="23"/>
      <c r="F734" s="23"/>
      <c r="G734" s="23">
        <v>0</v>
      </c>
      <c r="H734" s="23">
        <v>0</v>
      </c>
      <c r="I734" s="24"/>
      <c r="J734" s="23"/>
      <c r="K734" s="23">
        <f t="shared" si="1216"/>
        <v>0</v>
      </c>
      <c r="L734" s="44">
        <f t="shared" si="1217"/>
        <v>0</v>
      </c>
      <c r="M734" s="45" t="e">
        <f t="shared" si="1151"/>
        <v>#DIV/0!</v>
      </c>
      <c r="N734" s="16"/>
      <c r="O734" s="12" t="s">
        <v>90</v>
      </c>
    </row>
    <row r="735" spans="1:15" ht="72" x14ac:dyDescent="0.25">
      <c r="A735" s="13" t="str">
        <f t="shared" si="1152"/>
        <v>a</v>
      </c>
      <c r="B735" s="18" t="s">
        <v>162</v>
      </c>
      <c r="C735" s="19" t="s">
        <v>64</v>
      </c>
      <c r="D735" s="32">
        <f t="shared" ref="D735" si="1218">D736+D744+D745+D746</f>
        <v>28000</v>
      </c>
      <c r="E735" s="32">
        <f t="shared" ref="E735:F735" si="1219">E736+E744+E745+E746</f>
        <v>6550</v>
      </c>
      <c r="F735" s="32">
        <f t="shared" si="1219"/>
        <v>9360</v>
      </c>
      <c r="G735" s="33">
        <f t="shared" ref="G735:H735" si="1220">G736+G744+G745+G746</f>
        <v>1100000</v>
      </c>
      <c r="H735" s="33">
        <f t="shared" si="1220"/>
        <v>1065450</v>
      </c>
      <c r="I735" s="32">
        <f t="shared" ref="I735" si="1221">I736+I744+I745+I746</f>
        <v>744758</v>
      </c>
      <c r="J735" s="32">
        <f t="shared" ref="J735" si="1222">J736+J744+J745+J746</f>
        <v>771692</v>
      </c>
      <c r="K735" s="32">
        <f t="shared" ref="K735" si="1223">K736+K744+K745+K746</f>
        <v>1516450</v>
      </c>
      <c r="L735" s="36">
        <f t="shared" ref="L735" si="1224">L736+L744+L745+L746</f>
        <v>-451000</v>
      </c>
      <c r="M735" s="37">
        <f t="shared" si="1151"/>
        <v>1.4232953212257731</v>
      </c>
      <c r="N735" s="50" t="s">
        <v>208</v>
      </c>
      <c r="O735" s="12" t="s">
        <v>89</v>
      </c>
    </row>
    <row r="736" spans="1:15" ht="18.75" x14ac:dyDescent="0.25">
      <c r="A736" s="13" t="str">
        <f t="shared" si="1152"/>
        <v>a</v>
      </c>
      <c r="B736" s="3" t="s">
        <v>2</v>
      </c>
      <c r="C736" s="4" t="s">
        <v>3</v>
      </c>
      <c r="D736" s="34">
        <f t="shared" ref="D736" si="1225">D737+D738+D739+D740+D741+D742+D743</f>
        <v>28000</v>
      </c>
      <c r="E736" s="34">
        <f t="shared" ref="E736:F736" si="1226">E737+E738+E739+E740+E741+E742+E743</f>
        <v>6550</v>
      </c>
      <c r="F736" s="34">
        <f t="shared" si="1226"/>
        <v>9360</v>
      </c>
      <c r="G736" s="34">
        <f t="shared" ref="G736:H736" si="1227">G737+G738+G739+G740+G741+G742+G743</f>
        <v>1100000</v>
      </c>
      <c r="H736" s="34">
        <f t="shared" si="1227"/>
        <v>1065450</v>
      </c>
      <c r="I736" s="32">
        <f t="shared" ref="I736" si="1228">I737+I738+I739+I740+I741+I742+I743</f>
        <v>744758</v>
      </c>
      <c r="J736" s="34">
        <f t="shared" ref="J736:L736" si="1229">J737+J738+J739+J740+J741+J742+J743</f>
        <v>771692</v>
      </c>
      <c r="K736" s="34">
        <f t="shared" si="1229"/>
        <v>1516450</v>
      </c>
      <c r="L736" s="38">
        <f t="shared" si="1229"/>
        <v>-451000</v>
      </c>
      <c r="M736" s="39">
        <f t="shared" si="1151"/>
        <v>1.4232953212257731</v>
      </c>
      <c r="N736" s="50"/>
      <c r="O736" s="12" t="s">
        <v>89</v>
      </c>
    </row>
    <row r="737" spans="1:15" ht="18.75" hidden="1" x14ac:dyDescent="0.25">
      <c r="A737" s="13" t="str">
        <f t="shared" si="1152"/>
        <v>b</v>
      </c>
      <c r="B737" s="5" t="s">
        <v>2</v>
      </c>
      <c r="C737" s="6" t="s">
        <v>4</v>
      </c>
      <c r="D737" s="24"/>
      <c r="E737" s="24"/>
      <c r="F737" s="24"/>
      <c r="G737" s="26">
        <v>0</v>
      </c>
      <c r="H737" s="26">
        <v>0</v>
      </c>
      <c r="I737" s="24"/>
      <c r="J737" s="24"/>
      <c r="K737" s="24">
        <f t="shared" ref="K737:K746" si="1230">I737+J737</f>
        <v>0</v>
      </c>
      <c r="L737" s="43">
        <f t="shared" ref="L737:L746" si="1231">H737-K737</f>
        <v>0</v>
      </c>
      <c r="M737" s="46" t="e">
        <f t="shared" si="1151"/>
        <v>#DIV/0!</v>
      </c>
      <c r="N737" s="17"/>
      <c r="O737" s="12" t="s">
        <v>89</v>
      </c>
    </row>
    <row r="738" spans="1:15" ht="18.75" x14ac:dyDescent="0.25">
      <c r="A738" s="13" t="str">
        <f t="shared" si="1152"/>
        <v>a</v>
      </c>
      <c r="B738" s="5" t="s">
        <v>2</v>
      </c>
      <c r="C738" s="6" t="s">
        <v>5</v>
      </c>
      <c r="D738" s="32">
        <v>28000</v>
      </c>
      <c r="E738" s="32">
        <v>6550</v>
      </c>
      <c r="F738" s="32">
        <v>9360</v>
      </c>
      <c r="G738" s="35">
        <v>1100000</v>
      </c>
      <c r="H738" s="35">
        <v>1065450</v>
      </c>
      <c r="I738" s="32">
        <v>744758</v>
      </c>
      <c r="J738" s="32">
        <v>771692</v>
      </c>
      <c r="K738" s="32">
        <f t="shared" si="1230"/>
        <v>1516450</v>
      </c>
      <c r="L738" s="36">
        <f t="shared" si="1231"/>
        <v>-451000</v>
      </c>
      <c r="M738" s="37">
        <f t="shared" si="1151"/>
        <v>1.4232953212257731</v>
      </c>
      <c r="N738" s="50"/>
      <c r="O738" s="12" t="s">
        <v>89</v>
      </c>
    </row>
    <row r="739" spans="1:15" ht="18.75" hidden="1" x14ac:dyDescent="0.25">
      <c r="A739" s="13" t="str">
        <f t="shared" si="1152"/>
        <v>b</v>
      </c>
      <c r="B739" s="5" t="s">
        <v>2</v>
      </c>
      <c r="C739" s="6" t="s">
        <v>6</v>
      </c>
      <c r="D739" s="24"/>
      <c r="E739" s="24"/>
      <c r="F739" s="24"/>
      <c r="G739" s="26">
        <v>0</v>
      </c>
      <c r="H739" s="26">
        <v>0</v>
      </c>
      <c r="I739" s="24"/>
      <c r="J739" s="24"/>
      <c r="K739" s="24">
        <f t="shared" si="1230"/>
        <v>0</v>
      </c>
      <c r="L739" s="43">
        <f t="shared" si="1231"/>
        <v>0</v>
      </c>
      <c r="M739" s="46" t="e">
        <f t="shared" si="1151"/>
        <v>#DIV/0!</v>
      </c>
      <c r="N739" s="17"/>
      <c r="O739" s="12" t="s">
        <v>89</v>
      </c>
    </row>
    <row r="740" spans="1:15" ht="18.75" hidden="1" x14ac:dyDescent="0.25">
      <c r="A740" s="13" t="str">
        <f t="shared" si="1152"/>
        <v>b</v>
      </c>
      <c r="B740" s="5" t="s">
        <v>2</v>
      </c>
      <c r="C740" s="7" t="s">
        <v>7</v>
      </c>
      <c r="D740" s="24"/>
      <c r="E740" s="24"/>
      <c r="F740" s="24"/>
      <c r="G740" s="26">
        <v>0</v>
      </c>
      <c r="H740" s="26">
        <v>0</v>
      </c>
      <c r="I740" s="24"/>
      <c r="J740" s="24"/>
      <c r="K740" s="24">
        <f t="shared" si="1230"/>
        <v>0</v>
      </c>
      <c r="L740" s="43">
        <f t="shared" si="1231"/>
        <v>0</v>
      </c>
      <c r="M740" s="46" t="e">
        <f t="shared" si="1151"/>
        <v>#DIV/0!</v>
      </c>
      <c r="N740" s="17"/>
      <c r="O740" s="12" t="s">
        <v>89</v>
      </c>
    </row>
    <row r="741" spans="1:15" ht="18.75" hidden="1" x14ac:dyDescent="0.25">
      <c r="A741" s="13" t="str">
        <f t="shared" si="1152"/>
        <v>b</v>
      </c>
      <c r="B741" s="5" t="s">
        <v>2</v>
      </c>
      <c r="C741" s="7" t="s">
        <v>8</v>
      </c>
      <c r="D741" s="24"/>
      <c r="E741" s="24"/>
      <c r="F741" s="24"/>
      <c r="G741" s="26">
        <v>0</v>
      </c>
      <c r="H741" s="26">
        <v>0</v>
      </c>
      <c r="I741" s="24"/>
      <c r="J741" s="24"/>
      <c r="K741" s="24">
        <f t="shared" si="1230"/>
        <v>0</v>
      </c>
      <c r="L741" s="43">
        <f t="shared" si="1231"/>
        <v>0</v>
      </c>
      <c r="M741" s="46" t="e">
        <f t="shared" si="1151"/>
        <v>#DIV/0!</v>
      </c>
      <c r="N741" s="17"/>
      <c r="O741" s="12" t="s">
        <v>89</v>
      </c>
    </row>
    <row r="742" spans="1:15" ht="18.75" hidden="1" x14ac:dyDescent="0.25">
      <c r="A742" s="13" t="str">
        <f t="shared" si="1152"/>
        <v>b</v>
      </c>
      <c r="B742" s="5" t="s">
        <v>2</v>
      </c>
      <c r="C742" s="7" t="s">
        <v>9</v>
      </c>
      <c r="D742" s="24"/>
      <c r="E742" s="24"/>
      <c r="F742" s="24"/>
      <c r="G742" s="26">
        <v>0</v>
      </c>
      <c r="H742" s="26">
        <v>0</v>
      </c>
      <c r="I742" s="24"/>
      <c r="J742" s="24"/>
      <c r="K742" s="24">
        <f t="shared" si="1230"/>
        <v>0</v>
      </c>
      <c r="L742" s="43">
        <f t="shared" si="1231"/>
        <v>0</v>
      </c>
      <c r="M742" s="46" t="e">
        <f t="shared" si="1151"/>
        <v>#DIV/0!</v>
      </c>
      <c r="N742" s="17"/>
      <c r="O742" s="12" t="s">
        <v>89</v>
      </c>
    </row>
    <row r="743" spans="1:15" ht="18.75" hidden="1" x14ac:dyDescent="0.25">
      <c r="A743" s="13" t="str">
        <f t="shared" si="1152"/>
        <v>b</v>
      </c>
      <c r="B743" s="5" t="s">
        <v>2</v>
      </c>
      <c r="C743" s="7" t="s">
        <v>10</v>
      </c>
      <c r="D743" s="24"/>
      <c r="E743" s="24"/>
      <c r="F743" s="24"/>
      <c r="G743" s="26">
        <v>0</v>
      </c>
      <c r="H743" s="26">
        <v>0</v>
      </c>
      <c r="I743" s="24"/>
      <c r="J743" s="24"/>
      <c r="K743" s="24">
        <f t="shared" si="1230"/>
        <v>0</v>
      </c>
      <c r="L743" s="43">
        <f t="shared" si="1231"/>
        <v>0</v>
      </c>
      <c r="M743" s="46" t="e">
        <f t="shared" si="1151"/>
        <v>#DIV/0!</v>
      </c>
      <c r="N743" s="17"/>
      <c r="O743" s="12" t="s">
        <v>89</v>
      </c>
    </row>
    <row r="744" spans="1:15" ht="18.75" hidden="1" x14ac:dyDescent="0.25">
      <c r="A744" s="13" t="str">
        <f t="shared" si="1152"/>
        <v>b</v>
      </c>
      <c r="B744" s="5" t="s">
        <v>2</v>
      </c>
      <c r="C744" s="4" t="s">
        <v>11</v>
      </c>
      <c r="D744" s="23"/>
      <c r="E744" s="23"/>
      <c r="F744" s="23"/>
      <c r="G744" s="23">
        <v>0</v>
      </c>
      <c r="H744" s="23">
        <v>0</v>
      </c>
      <c r="I744" s="24"/>
      <c r="J744" s="23"/>
      <c r="K744" s="23">
        <f t="shared" si="1230"/>
        <v>0</v>
      </c>
      <c r="L744" s="44">
        <f t="shared" si="1231"/>
        <v>0</v>
      </c>
      <c r="M744" s="45" t="e">
        <f t="shared" si="1151"/>
        <v>#DIV/0!</v>
      </c>
      <c r="N744" s="16"/>
      <c r="O744" s="12" t="s">
        <v>89</v>
      </c>
    </row>
    <row r="745" spans="1:15" ht="18.75" hidden="1" x14ac:dyDescent="0.25">
      <c r="A745" s="13" t="str">
        <f t="shared" si="1152"/>
        <v>b</v>
      </c>
      <c r="B745" s="5" t="s">
        <v>2</v>
      </c>
      <c r="C745" s="4" t="s">
        <v>12</v>
      </c>
      <c r="D745" s="23"/>
      <c r="E745" s="23"/>
      <c r="F745" s="23"/>
      <c r="G745" s="23">
        <v>0</v>
      </c>
      <c r="H745" s="23">
        <v>0</v>
      </c>
      <c r="I745" s="24"/>
      <c r="J745" s="23"/>
      <c r="K745" s="23">
        <f t="shared" si="1230"/>
        <v>0</v>
      </c>
      <c r="L745" s="44">
        <f t="shared" si="1231"/>
        <v>0</v>
      </c>
      <c r="M745" s="45" t="e">
        <f t="shared" si="1151"/>
        <v>#DIV/0!</v>
      </c>
      <c r="N745" s="16"/>
      <c r="O745" s="12" t="s">
        <v>89</v>
      </c>
    </row>
    <row r="746" spans="1:15" ht="18.75" hidden="1" x14ac:dyDescent="0.25">
      <c r="A746" s="13" t="str">
        <f t="shared" si="1152"/>
        <v>b</v>
      </c>
      <c r="B746" s="5" t="s">
        <v>2</v>
      </c>
      <c r="C746" s="4" t="s">
        <v>13</v>
      </c>
      <c r="D746" s="23"/>
      <c r="E746" s="23"/>
      <c r="F746" s="23"/>
      <c r="G746" s="23">
        <v>0</v>
      </c>
      <c r="H746" s="23">
        <v>0</v>
      </c>
      <c r="I746" s="24"/>
      <c r="J746" s="23"/>
      <c r="K746" s="23">
        <f t="shared" si="1230"/>
        <v>0</v>
      </c>
      <c r="L746" s="44">
        <f t="shared" si="1231"/>
        <v>0</v>
      </c>
      <c r="M746" s="45" t="e">
        <f t="shared" si="1151"/>
        <v>#DIV/0!</v>
      </c>
      <c r="N746" s="16"/>
      <c r="O746" s="12" t="s">
        <v>89</v>
      </c>
    </row>
    <row r="747" spans="1:15" ht="54" x14ac:dyDescent="0.25">
      <c r="A747" s="13" t="str">
        <f t="shared" si="1152"/>
        <v>a</v>
      </c>
      <c r="B747" s="18" t="s">
        <v>164</v>
      </c>
      <c r="C747" s="19" t="s">
        <v>65</v>
      </c>
      <c r="D747" s="24">
        <f t="shared" ref="D747" si="1232">D748+D756+D757+D758</f>
        <v>1050600</v>
      </c>
      <c r="E747" s="24">
        <f t="shared" ref="E747:F747" si="1233">E748+E756+E757+E758</f>
        <v>91792.639999999999</v>
      </c>
      <c r="F747" s="24">
        <f t="shared" si="1233"/>
        <v>94853.99</v>
      </c>
      <c r="G747" s="24">
        <f t="shared" ref="G747:J747" si="1234">G748+G756+G757+G758</f>
        <v>200365000</v>
      </c>
      <c r="H747" s="24">
        <f t="shared" si="1234"/>
        <v>200185300</v>
      </c>
      <c r="I747" s="24">
        <f t="shared" ref="I747" si="1235">I748+I756+I757+I758</f>
        <v>141567080</v>
      </c>
      <c r="J747" s="24">
        <f t="shared" si="1234"/>
        <v>56401893</v>
      </c>
      <c r="K747" s="24">
        <f t="shared" ref="K747" si="1236">K748+K756+K757+K758</f>
        <v>197968973</v>
      </c>
      <c r="L747" s="43">
        <f t="shared" ref="L747" si="1237">L748+L756+L757+L758</f>
        <v>2216327</v>
      </c>
      <c r="M747" s="46">
        <f t="shared" si="1151"/>
        <v>0.98892862263113224</v>
      </c>
      <c r="N747" s="50"/>
    </row>
    <row r="748" spans="1:15" ht="18.75" x14ac:dyDescent="0.25">
      <c r="A748" s="13" t="str">
        <f t="shared" si="1152"/>
        <v>a</v>
      </c>
      <c r="B748" s="3" t="s">
        <v>2</v>
      </c>
      <c r="C748" s="4" t="s">
        <v>3</v>
      </c>
      <c r="D748" s="23">
        <f t="shared" ref="D748:E748" si="1238">D749+D750+D751+D752+D753+D754+D755</f>
        <v>1050600</v>
      </c>
      <c r="E748" s="23">
        <f t="shared" si="1238"/>
        <v>91792.639999999999</v>
      </c>
      <c r="F748" s="23">
        <f t="shared" ref="F748" si="1239">F749+F750+F751+F752+F753+F754+F755</f>
        <v>70957.990000000005</v>
      </c>
      <c r="G748" s="23">
        <f t="shared" ref="G748:J748" si="1240">G749+G750+G751+G752+G753+G754+G755</f>
        <v>200232000</v>
      </c>
      <c r="H748" s="23">
        <f t="shared" si="1240"/>
        <v>200028700</v>
      </c>
      <c r="I748" s="24">
        <f t="shared" ref="I748" si="1241">I749+I750+I751+I752+I753+I754+I755</f>
        <v>141508710</v>
      </c>
      <c r="J748" s="23">
        <f t="shared" si="1240"/>
        <v>56303663</v>
      </c>
      <c r="K748" s="23">
        <f t="shared" ref="K748:L748" si="1242">K749+K750+K751+K752+K753+K754+K755</f>
        <v>197812373</v>
      </c>
      <c r="L748" s="44">
        <f t="shared" si="1242"/>
        <v>2216327</v>
      </c>
      <c r="M748" s="45">
        <f t="shared" si="1151"/>
        <v>0.98891995498645946</v>
      </c>
      <c r="N748" s="50"/>
    </row>
    <row r="749" spans="1:15" ht="18.75" hidden="1" x14ac:dyDescent="0.25">
      <c r="A749" s="13" t="str">
        <f t="shared" si="1152"/>
        <v>b</v>
      </c>
      <c r="B749" s="5" t="s">
        <v>2</v>
      </c>
      <c r="C749" s="6" t="s">
        <v>4</v>
      </c>
      <c r="D749" s="24">
        <f t="shared" ref="D749:D758" si="1243">D761+D773+D785+D797+D809+D821+D833+D869+D881+D893+D905</f>
        <v>0</v>
      </c>
      <c r="E749" s="24">
        <f t="shared" ref="E749:F749" si="1244">E761+E773+E785+E797+E809+E821+E833+E869+E881+E893+E905</f>
        <v>0</v>
      </c>
      <c r="F749" s="24">
        <f t="shared" si="1244"/>
        <v>0</v>
      </c>
      <c r="G749" s="24">
        <f t="shared" ref="G749:G758" si="1245">G761+G773+G785+G797+G809+G821+G833+G869+G881+G893+G905</f>
        <v>0</v>
      </c>
      <c r="H749" s="24">
        <f t="shared" ref="H749:J749" si="1246">H761+H773+H785+H797+H809+H821+H833+H869+H881+H893+H905</f>
        <v>0</v>
      </c>
      <c r="I749" s="24">
        <f t="shared" ref="I749" si="1247">I761+I773+I785+I797+I809+I821+I833+I869+I881+I893+I905</f>
        <v>0</v>
      </c>
      <c r="J749" s="24">
        <f t="shared" si="1246"/>
        <v>0</v>
      </c>
      <c r="K749" s="24">
        <f t="shared" ref="K749:L749" si="1248">K761+K773+K785+K797+K809+K821+K833+K869+K881+K893+K905</f>
        <v>0</v>
      </c>
      <c r="L749" s="43">
        <f t="shared" si="1248"/>
        <v>0</v>
      </c>
      <c r="M749" s="46" t="e">
        <f t="shared" si="1151"/>
        <v>#DIV/0!</v>
      </c>
      <c r="N749" s="17"/>
    </row>
    <row r="750" spans="1:15" ht="18.75" x14ac:dyDescent="0.25">
      <c r="A750" s="13" t="str">
        <f t="shared" si="1152"/>
        <v>a</v>
      </c>
      <c r="B750" s="5" t="s">
        <v>2</v>
      </c>
      <c r="C750" s="6" t="s">
        <v>5</v>
      </c>
      <c r="D750" s="24">
        <f t="shared" si="1243"/>
        <v>96864</v>
      </c>
      <c r="E750" s="24">
        <f t="shared" ref="E750:F750" si="1249">E762+E774+E786+E798+E810+E822+E834+E870+E882+E894+E906</f>
        <v>11569.33</v>
      </c>
      <c r="F750" s="24">
        <f t="shared" si="1249"/>
        <v>2869.8</v>
      </c>
      <c r="G750" s="24">
        <f t="shared" si="1245"/>
        <v>38668000</v>
      </c>
      <c r="H750" s="24">
        <f t="shared" ref="H750:J750" si="1250">H762+H774+H786+H798+H810+H822+H834+H870+H882+H894+H906</f>
        <v>39232205</v>
      </c>
      <c r="I750" s="24">
        <f t="shared" ref="I750" si="1251">I762+I774+I786+I798+I810+I822+I834+I870+I882+I894+I906</f>
        <v>25148054</v>
      </c>
      <c r="J750" s="24">
        <f t="shared" si="1250"/>
        <v>14381555</v>
      </c>
      <c r="K750" s="24">
        <f t="shared" ref="K750:L750" si="1252">K762+K774+K786+K798+K810+K822+K834+K870+K882+K894+K906</f>
        <v>39529609</v>
      </c>
      <c r="L750" s="43">
        <f t="shared" si="1252"/>
        <v>-297404</v>
      </c>
      <c r="M750" s="46">
        <f t="shared" si="1151"/>
        <v>1.0075806088390902</v>
      </c>
      <c r="N750" s="50"/>
    </row>
    <row r="751" spans="1:15" ht="18.75" hidden="1" x14ac:dyDescent="0.25">
      <c r="A751" s="13" t="str">
        <f t="shared" si="1152"/>
        <v>b</v>
      </c>
      <c r="B751" s="5" t="s">
        <v>2</v>
      </c>
      <c r="C751" s="6" t="s">
        <v>6</v>
      </c>
      <c r="D751" s="24">
        <f t="shared" si="1243"/>
        <v>0</v>
      </c>
      <c r="E751" s="24">
        <f t="shared" ref="E751:F751" si="1253">E763+E775+E787+E799+E811+E823+E835+E871+E883+E895+E907</f>
        <v>0</v>
      </c>
      <c r="F751" s="24">
        <f t="shared" si="1253"/>
        <v>0</v>
      </c>
      <c r="G751" s="24">
        <f t="shared" si="1245"/>
        <v>0</v>
      </c>
      <c r="H751" s="24">
        <f t="shared" ref="H751:J751" si="1254">H763+H775+H787+H799+H811+H823+H835+H871+H883+H895+H907</f>
        <v>0</v>
      </c>
      <c r="I751" s="24">
        <f t="shared" ref="I751" si="1255">I763+I775+I787+I799+I811+I823+I835+I871+I883+I895+I907</f>
        <v>0</v>
      </c>
      <c r="J751" s="24">
        <f t="shared" si="1254"/>
        <v>0</v>
      </c>
      <c r="K751" s="24">
        <f t="shared" ref="K751:L751" si="1256">K763+K775+K787+K799+K811+K823+K835+K871+K883+K895+K907</f>
        <v>0</v>
      </c>
      <c r="L751" s="43">
        <f t="shared" si="1256"/>
        <v>0</v>
      </c>
      <c r="M751" s="46" t="e">
        <f t="shared" si="1151"/>
        <v>#DIV/0!</v>
      </c>
      <c r="N751" s="17"/>
    </row>
    <row r="752" spans="1:15" ht="18.75" hidden="1" x14ac:dyDescent="0.25">
      <c r="A752" s="13" t="str">
        <f t="shared" si="1152"/>
        <v>b</v>
      </c>
      <c r="B752" s="5" t="s">
        <v>2</v>
      </c>
      <c r="C752" s="7" t="s">
        <v>7</v>
      </c>
      <c r="D752" s="24">
        <f t="shared" si="1243"/>
        <v>0</v>
      </c>
      <c r="E752" s="24">
        <f t="shared" ref="E752:F752" si="1257">E764+E776+E788+E800+E812+E824+E836+E872+E884+E896+E908</f>
        <v>0</v>
      </c>
      <c r="F752" s="24">
        <f t="shared" si="1257"/>
        <v>0</v>
      </c>
      <c r="G752" s="24">
        <f t="shared" si="1245"/>
        <v>0</v>
      </c>
      <c r="H752" s="24">
        <f t="shared" ref="H752:J752" si="1258">H764+H776+H788+H800+H812+H824+H836+H872+H884+H896+H908</f>
        <v>0</v>
      </c>
      <c r="I752" s="24">
        <f t="shared" ref="I752" si="1259">I764+I776+I788+I800+I812+I824+I836+I872+I884+I896+I908</f>
        <v>0</v>
      </c>
      <c r="J752" s="24">
        <f t="shared" si="1258"/>
        <v>0</v>
      </c>
      <c r="K752" s="24">
        <f t="shared" ref="K752:L752" si="1260">K764+K776+K788+K800+K812+K824+K836+K872+K884+K896+K908</f>
        <v>0</v>
      </c>
      <c r="L752" s="43">
        <f t="shared" si="1260"/>
        <v>0</v>
      </c>
      <c r="M752" s="46" t="e">
        <f t="shared" si="1151"/>
        <v>#DIV/0!</v>
      </c>
      <c r="N752" s="17"/>
    </row>
    <row r="753" spans="1:15" ht="18.75" hidden="1" x14ac:dyDescent="0.25">
      <c r="A753" s="13" t="str">
        <f t="shared" si="1152"/>
        <v>b</v>
      </c>
      <c r="B753" s="5" t="s">
        <v>2</v>
      </c>
      <c r="C753" s="7" t="s">
        <v>8</v>
      </c>
      <c r="D753" s="24">
        <f t="shared" si="1243"/>
        <v>0</v>
      </c>
      <c r="E753" s="24">
        <f t="shared" ref="E753:F753" si="1261">E765+E777+E789+E801+E813+E825+E837+E873+E885+E897+E909</f>
        <v>0</v>
      </c>
      <c r="F753" s="24">
        <f t="shared" si="1261"/>
        <v>0</v>
      </c>
      <c r="G753" s="24">
        <f t="shared" si="1245"/>
        <v>0</v>
      </c>
      <c r="H753" s="24">
        <f t="shared" ref="H753:J753" si="1262">H765+H777+H789+H801+H813+H825+H837+H873+H885+H897+H909</f>
        <v>0</v>
      </c>
      <c r="I753" s="24">
        <f t="shared" ref="I753" si="1263">I765+I777+I789+I801+I813+I825+I837+I873+I885+I897+I909</f>
        <v>0</v>
      </c>
      <c r="J753" s="24">
        <f t="shared" si="1262"/>
        <v>0</v>
      </c>
      <c r="K753" s="24">
        <f t="shared" ref="K753:L753" si="1264">K765+K777+K789+K801+K813+K825+K837+K873+K885+K897+K909</f>
        <v>0</v>
      </c>
      <c r="L753" s="43">
        <f t="shared" si="1264"/>
        <v>0</v>
      </c>
      <c r="M753" s="46" t="e">
        <f t="shared" si="1151"/>
        <v>#DIV/0!</v>
      </c>
      <c r="N753" s="17"/>
    </row>
    <row r="754" spans="1:15" ht="18.75" x14ac:dyDescent="0.25">
      <c r="A754" s="13" t="str">
        <f t="shared" si="1152"/>
        <v>a</v>
      </c>
      <c r="B754" s="5" t="s">
        <v>2</v>
      </c>
      <c r="C754" s="7" t="s">
        <v>9</v>
      </c>
      <c r="D754" s="24">
        <f t="shared" si="1243"/>
        <v>953736</v>
      </c>
      <c r="E754" s="24">
        <f t="shared" ref="E754:F754" si="1265">E766+E778+E790+E802+E814+E826+E838+E874+E886+E898+E910</f>
        <v>80223.31</v>
      </c>
      <c r="F754" s="24">
        <f t="shared" si="1265"/>
        <v>68088.19</v>
      </c>
      <c r="G754" s="24">
        <f t="shared" si="1245"/>
        <v>160847000</v>
      </c>
      <c r="H754" s="24">
        <f t="shared" ref="H754:J754" si="1266">H766+H778+H790+H802+H814+H826+H838+H874+H886+H898+H910</f>
        <v>159878985</v>
      </c>
      <c r="I754" s="24">
        <f t="shared" ref="I754" si="1267">I766+I778+I790+I802+I814+I826+I838+I874+I886+I898+I910</f>
        <v>115890900</v>
      </c>
      <c r="J754" s="24">
        <f t="shared" si="1266"/>
        <v>41549191</v>
      </c>
      <c r="K754" s="24">
        <f t="shared" ref="K754:L754" si="1268">K766+K778+K790+K802+K814+K826+K838+K874+K886+K898+K910</f>
        <v>157440091</v>
      </c>
      <c r="L754" s="43">
        <f t="shared" si="1268"/>
        <v>2438894</v>
      </c>
      <c r="M754" s="46">
        <f t="shared" si="1151"/>
        <v>0.98474537475954083</v>
      </c>
      <c r="N754" s="50"/>
    </row>
    <row r="755" spans="1:15" ht="18.75" x14ac:dyDescent="0.25">
      <c r="A755" s="13" t="str">
        <f t="shared" si="1152"/>
        <v>a</v>
      </c>
      <c r="B755" s="5" t="s">
        <v>2</v>
      </c>
      <c r="C755" s="7" t="s">
        <v>10</v>
      </c>
      <c r="D755" s="24">
        <f t="shared" si="1243"/>
        <v>0</v>
      </c>
      <c r="E755" s="24">
        <f t="shared" ref="E755:F755" si="1269">E767+E779+E791+E803+E815+E827+E839+E875+E887+E899+E911</f>
        <v>0</v>
      </c>
      <c r="F755" s="24">
        <f t="shared" si="1269"/>
        <v>0</v>
      </c>
      <c r="G755" s="24">
        <f t="shared" si="1245"/>
        <v>717000</v>
      </c>
      <c r="H755" s="24">
        <f t="shared" ref="H755:J755" si="1270">H767+H779+H791+H803+H815+H827+H839+H875+H887+H899+H911</f>
        <v>917510</v>
      </c>
      <c r="I755" s="24">
        <f t="shared" ref="I755" si="1271">I767+I779+I791+I803+I815+I827+I839+I875+I887+I899+I911</f>
        <v>469756</v>
      </c>
      <c r="J755" s="24">
        <f t="shared" si="1270"/>
        <v>372917</v>
      </c>
      <c r="K755" s="24">
        <f t="shared" ref="K755:L755" si="1272">K767+K779+K791+K803+K815+K827+K839+K875+K887+K899+K911</f>
        <v>842673</v>
      </c>
      <c r="L755" s="43">
        <f t="shared" si="1272"/>
        <v>74837</v>
      </c>
      <c r="M755" s="46">
        <f t="shared" si="1151"/>
        <v>0.91843467646129195</v>
      </c>
      <c r="N755" s="51"/>
    </row>
    <row r="756" spans="1:15" ht="18.75" x14ac:dyDescent="0.25">
      <c r="A756" s="13" t="str">
        <f t="shared" si="1152"/>
        <v>a</v>
      </c>
      <c r="B756" s="3" t="s">
        <v>2</v>
      </c>
      <c r="C756" s="4" t="s">
        <v>11</v>
      </c>
      <c r="D756" s="23">
        <f t="shared" si="1243"/>
        <v>0</v>
      </c>
      <c r="E756" s="23">
        <f t="shared" ref="E756:F756" si="1273">E768+E780+E792+E804+E816+E828+E840+E876+E888+E900+E912</f>
        <v>0</v>
      </c>
      <c r="F756" s="23">
        <f t="shared" si="1273"/>
        <v>23896</v>
      </c>
      <c r="G756" s="23">
        <f t="shared" si="1245"/>
        <v>133000</v>
      </c>
      <c r="H756" s="23">
        <f t="shared" ref="H756:J756" si="1274">H768+H780+H792+H804+H816+H828+H840+H876+H888+H900+H912</f>
        <v>156600</v>
      </c>
      <c r="I756" s="24">
        <f t="shared" ref="I756" si="1275">I768+I780+I792+I804+I816+I828+I840+I876+I888+I900+I912</f>
        <v>58370</v>
      </c>
      <c r="J756" s="23">
        <f t="shared" si="1274"/>
        <v>98230</v>
      </c>
      <c r="K756" s="23">
        <f t="shared" ref="K756:L756" si="1276">K768+K780+K792+K804+K816+K828+K840+K876+K888+K900+K912</f>
        <v>156600</v>
      </c>
      <c r="L756" s="44">
        <f t="shared" si="1276"/>
        <v>0</v>
      </c>
      <c r="M756" s="45">
        <f t="shared" si="1151"/>
        <v>1</v>
      </c>
      <c r="N756" s="50"/>
    </row>
    <row r="757" spans="1:15" ht="18.75" hidden="1" x14ac:dyDescent="0.25">
      <c r="A757" s="13" t="str">
        <f t="shared" si="1152"/>
        <v>b</v>
      </c>
      <c r="B757" s="3" t="s">
        <v>2</v>
      </c>
      <c r="C757" s="4" t="s">
        <v>12</v>
      </c>
      <c r="D757" s="23">
        <f t="shared" si="1243"/>
        <v>0</v>
      </c>
      <c r="E757" s="23">
        <f t="shared" ref="E757:F757" si="1277">E769+E781+E793+E805+E817+E829+E841+E877+E889+E901+E913</f>
        <v>0</v>
      </c>
      <c r="F757" s="23">
        <f t="shared" si="1277"/>
        <v>0</v>
      </c>
      <c r="G757" s="23">
        <f t="shared" si="1245"/>
        <v>0</v>
      </c>
      <c r="H757" s="23">
        <f t="shared" ref="H757:J757" si="1278">H769+H781+H793+H805+H817+H829+H841+H877+H889+H901+H913</f>
        <v>0</v>
      </c>
      <c r="I757" s="24">
        <f t="shared" ref="I757" si="1279">I769+I781+I793+I805+I817+I829+I841+I877+I889+I901+I913</f>
        <v>0</v>
      </c>
      <c r="J757" s="23">
        <f t="shared" si="1278"/>
        <v>0</v>
      </c>
      <c r="K757" s="23">
        <f t="shared" ref="K757:L757" si="1280">K769+K781+K793+K805+K817+K829+K841+K877+K889+K901+K913</f>
        <v>0</v>
      </c>
      <c r="L757" s="44">
        <f t="shared" si="1280"/>
        <v>0</v>
      </c>
      <c r="M757" s="45" t="e">
        <f t="shared" si="1151"/>
        <v>#DIV/0!</v>
      </c>
      <c r="N757" s="16"/>
    </row>
    <row r="758" spans="1:15" ht="18.75" hidden="1" x14ac:dyDescent="0.25">
      <c r="A758" s="13" t="str">
        <f t="shared" si="1152"/>
        <v>b</v>
      </c>
      <c r="B758" s="3" t="s">
        <v>2</v>
      </c>
      <c r="C758" s="4" t="s">
        <v>13</v>
      </c>
      <c r="D758" s="23">
        <f t="shared" si="1243"/>
        <v>0</v>
      </c>
      <c r="E758" s="23">
        <f t="shared" ref="E758:F758" si="1281">E770+E782+E794+E806+E818+E830+E842+E878+E890+E902+E914</f>
        <v>0</v>
      </c>
      <c r="F758" s="23">
        <f t="shared" si="1281"/>
        <v>0</v>
      </c>
      <c r="G758" s="23">
        <f t="shared" si="1245"/>
        <v>0</v>
      </c>
      <c r="H758" s="23">
        <f t="shared" ref="H758:J758" si="1282">H770+H782+H794+H806+H818+H830+H842+H878+H890+H902+H914</f>
        <v>0</v>
      </c>
      <c r="I758" s="24">
        <f t="shared" ref="I758" si="1283">I770+I782+I794+I806+I818+I830+I842+I878+I890+I902+I914</f>
        <v>0</v>
      </c>
      <c r="J758" s="23">
        <f t="shared" si="1282"/>
        <v>0</v>
      </c>
      <c r="K758" s="23">
        <f t="shared" ref="K758:L758" si="1284">K770+K782+K794+K806+K818+K830+K842+K878+K890+K902+K914</f>
        <v>0</v>
      </c>
      <c r="L758" s="44">
        <f t="shared" si="1284"/>
        <v>0</v>
      </c>
      <c r="M758" s="45" t="e">
        <f t="shared" si="1151"/>
        <v>#DIV/0!</v>
      </c>
      <c r="N758" s="16"/>
    </row>
    <row r="759" spans="1:15" ht="31.5" x14ac:dyDescent="0.25">
      <c r="A759" s="13" t="str">
        <f t="shared" si="1152"/>
        <v>a</v>
      </c>
      <c r="B759" s="18" t="s">
        <v>165</v>
      </c>
      <c r="C759" s="19" t="s">
        <v>66</v>
      </c>
      <c r="D759" s="24">
        <f t="shared" ref="D759" si="1285">D760+D768+D769+D770</f>
        <v>33060</v>
      </c>
      <c r="E759" s="24"/>
      <c r="F759" s="24"/>
      <c r="G759" s="25">
        <f t="shared" ref="G759:H759" si="1286">G760+G768+G769+G770</f>
        <v>24000000</v>
      </c>
      <c r="H759" s="25">
        <f t="shared" si="1286"/>
        <v>24077000</v>
      </c>
      <c r="I759" s="24">
        <f t="shared" ref="I759" si="1287">I760+I768+I769+I770</f>
        <v>17261959</v>
      </c>
      <c r="J759" s="24">
        <f t="shared" ref="J759" si="1288">J760+J768+J769+J770</f>
        <v>6632695</v>
      </c>
      <c r="K759" s="24">
        <f t="shared" ref="K759" si="1289">K760+K768+K769+K770</f>
        <v>23894654</v>
      </c>
      <c r="L759" s="43">
        <f t="shared" ref="L759" si="1290">L760+L768+L769+L770</f>
        <v>182346</v>
      </c>
      <c r="M759" s="46">
        <f t="shared" si="1151"/>
        <v>0.99242654815799314</v>
      </c>
      <c r="N759" s="50"/>
      <c r="O759" s="12" t="s">
        <v>90</v>
      </c>
    </row>
    <row r="760" spans="1:15" ht="18.75" x14ac:dyDescent="0.25">
      <c r="A760" s="13" t="str">
        <f t="shared" si="1152"/>
        <v>a</v>
      </c>
      <c r="B760" s="3" t="s">
        <v>2</v>
      </c>
      <c r="C760" s="4" t="s">
        <v>3</v>
      </c>
      <c r="D760" s="23">
        <f t="shared" ref="D760" si="1291">D761+D762+D763+D764+D765+D766+D767</f>
        <v>33060</v>
      </c>
      <c r="E760" s="23"/>
      <c r="F760" s="23"/>
      <c r="G760" s="23">
        <f t="shared" ref="G760:H760" si="1292">G761+G762+G763+G764+G765+G766+G767</f>
        <v>24000000</v>
      </c>
      <c r="H760" s="23">
        <f t="shared" si="1292"/>
        <v>24077000</v>
      </c>
      <c r="I760" s="24">
        <f t="shared" ref="I760" si="1293">I761+I762+I763+I764+I765+I766+I767</f>
        <v>17261959</v>
      </c>
      <c r="J760" s="23">
        <f t="shared" ref="J760:L760" si="1294">J761+J762+J763+J764+J765+J766+J767</f>
        <v>6632695</v>
      </c>
      <c r="K760" s="23">
        <f t="shared" si="1294"/>
        <v>23894654</v>
      </c>
      <c r="L760" s="44">
        <f t="shared" si="1294"/>
        <v>182346</v>
      </c>
      <c r="M760" s="45">
        <f t="shared" si="1151"/>
        <v>0.99242654815799314</v>
      </c>
      <c r="N760" s="50"/>
      <c r="O760" s="12" t="s">
        <v>90</v>
      </c>
    </row>
    <row r="761" spans="1:15" ht="18.75" hidden="1" x14ac:dyDescent="0.25">
      <c r="A761" s="13" t="str">
        <f t="shared" si="1152"/>
        <v>b</v>
      </c>
      <c r="B761" s="5" t="s">
        <v>2</v>
      </c>
      <c r="C761" s="6" t="s">
        <v>4</v>
      </c>
      <c r="D761" s="24"/>
      <c r="E761" s="24"/>
      <c r="F761" s="24"/>
      <c r="G761" s="26">
        <v>0</v>
      </c>
      <c r="H761" s="26">
        <v>0</v>
      </c>
      <c r="I761" s="24"/>
      <c r="J761" s="24"/>
      <c r="K761" s="24">
        <f t="shared" ref="K761:K770" si="1295">I761+J761</f>
        <v>0</v>
      </c>
      <c r="L761" s="43">
        <f t="shared" ref="L761:L770" si="1296">H761-K761</f>
        <v>0</v>
      </c>
      <c r="M761" s="46" t="e">
        <f t="shared" si="1151"/>
        <v>#DIV/0!</v>
      </c>
      <c r="N761" s="17"/>
      <c r="O761" s="12" t="s">
        <v>90</v>
      </c>
    </row>
    <row r="762" spans="1:15" ht="18.75" hidden="1" x14ac:dyDescent="0.25">
      <c r="A762" s="13" t="str">
        <f t="shared" si="1152"/>
        <v>b</v>
      </c>
      <c r="B762" s="5" t="s">
        <v>2</v>
      </c>
      <c r="C762" s="6" t="s">
        <v>5</v>
      </c>
      <c r="D762" s="24"/>
      <c r="E762" s="24"/>
      <c r="F762" s="24"/>
      <c r="G762" s="26">
        <v>0</v>
      </c>
      <c r="H762" s="26">
        <v>0</v>
      </c>
      <c r="I762" s="24"/>
      <c r="J762" s="24"/>
      <c r="K762" s="24">
        <f t="shared" si="1295"/>
        <v>0</v>
      </c>
      <c r="L762" s="43">
        <f t="shared" si="1296"/>
        <v>0</v>
      </c>
      <c r="M762" s="46" t="e">
        <f t="shared" si="1151"/>
        <v>#DIV/0!</v>
      </c>
      <c r="N762" s="17"/>
      <c r="O762" s="12" t="s">
        <v>90</v>
      </c>
    </row>
    <row r="763" spans="1:15" ht="18.75" hidden="1" x14ac:dyDescent="0.25">
      <c r="A763" s="13" t="str">
        <f t="shared" si="1152"/>
        <v>b</v>
      </c>
      <c r="B763" s="5" t="s">
        <v>2</v>
      </c>
      <c r="C763" s="6" t="s">
        <v>6</v>
      </c>
      <c r="D763" s="24"/>
      <c r="E763" s="24"/>
      <c r="F763" s="24"/>
      <c r="G763" s="26">
        <v>0</v>
      </c>
      <c r="H763" s="26">
        <v>0</v>
      </c>
      <c r="I763" s="24"/>
      <c r="J763" s="24"/>
      <c r="K763" s="24">
        <f t="shared" si="1295"/>
        <v>0</v>
      </c>
      <c r="L763" s="43">
        <f t="shared" si="1296"/>
        <v>0</v>
      </c>
      <c r="M763" s="46" t="e">
        <f t="shared" si="1151"/>
        <v>#DIV/0!</v>
      </c>
      <c r="N763" s="17"/>
      <c r="O763" s="12" t="s">
        <v>90</v>
      </c>
    </row>
    <row r="764" spans="1:15" ht="18.75" hidden="1" x14ac:dyDescent="0.25">
      <c r="A764" s="13" t="str">
        <f t="shared" si="1152"/>
        <v>b</v>
      </c>
      <c r="B764" s="5" t="s">
        <v>2</v>
      </c>
      <c r="C764" s="7" t="s">
        <v>7</v>
      </c>
      <c r="D764" s="24"/>
      <c r="E764" s="24"/>
      <c r="F764" s="24"/>
      <c r="G764" s="26">
        <v>0</v>
      </c>
      <c r="H764" s="26">
        <v>0</v>
      </c>
      <c r="I764" s="24"/>
      <c r="J764" s="24"/>
      <c r="K764" s="24">
        <f t="shared" si="1295"/>
        <v>0</v>
      </c>
      <c r="L764" s="43">
        <f t="shared" si="1296"/>
        <v>0</v>
      </c>
      <c r="M764" s="46" t="e">
        <f t="shared" si="1151"/>
        <v>#DIV/0!</v>
      </c>
      <c r="N764" s="17"/>
      <c r="O764" s="12" t="s">
        <v>90</v>
      </c>
    </row>
    <row r="765" spans="1:15" ht="18.75" hidden="1" x14ac:dyDescent="0.25">
      <c r="A765" s="13" t="str">
        <f t="shared" si="1152"/>
        <v>b</v>
      </c>
      <c r="B765" s="5" t="s">
        <v>2</v>
      </c>
      <c r="C765" s="7" t="s">
        <v>8</v>
      </c>
      <c r="D765" s="24"/>
      <c r="E765" s="24"/>
      <c r="F765" s="24"/>
      <c r="G765" s="26">
        <v>0</v>
      </c>
      <c r="H765" s="26">
        <v>0</v>
      </c>
      <c r="I765" s="24"/>
      <c r="J765" s="24"/>
      <c r="K765" s="24">
        <f t="shared" si="1295"/>
        <v>0</v>
      </c>
      <c r="L765" s="43">
        <f t="shared" si="1296"/>
        <v>0</v>
      </c>
      <c r="M765" s="46" t="e">
        <f t="shared" si="1151"/>
        <v>#DIV/0!</v>
      </c>
      <c r="N765" s="17"/>
      <c r="O765" s="12" t="s">
        <v>90</v>
      </c>
    </row>
    <row r="766" spans="1:15" ht="18.75" x14ac:dyDescent="0.25">
      <c r="A766" s="13" t="str">
        <f t="shared" si="1152"/>
        <v>a</v>
      </c>
      <c r="B766" s="5" t="s">
        <v>2</v>
      </c>
      <c r="C766" s="7" t="s">
        <v>9</v>
      </c>
      <c r="D766" s="24">
        <v>33060</v>
      </c>
      <c r="E766" s="24"/>
      <c r="F766" s="24"/>
      <c r="G766" s="26">
        <v>24000000</v>
      </c>
      <c r="H766" s="26">
        <v>24077000</v>
      </c>
      <c r="I766" s="24">
        <v>17261959</v>
      </c>
      <c r="J766" s="24">
        <v>6632695</v>
      </c>
      <c r="K766" s="24">
        <f t="shared" si="1295"/>
        <v>23894654</v>
      </c>
      <c r="L766" s="43">
        <f t="shared" si="1296"/>
        <v>182346</v>
      </c>
      <c r="M766" s="46">
        <f t="shared" si="1151"/>
        <v>0.99242654815799314</v>
      </c>
      <c r="N766" s="50"/>
      <c r="O766" s="12" t="s">
        <v>90</v>
      </c>
    </row>
    <row r="767" spans="1:15" ht="18.75" hidden="1" x14ac:dyDescent="0.25">
      <c r="A767" s="13" t="str">
        <f t="shared" si="1152"/>
        <v>b</v>
      </c>
      <c r="B767" s="5" t="s">
        <v>2</v>
      </c>
      <c r="C767" s="7" t="s">
        <v>10</v>
      </c>
      <c r="D767" s="24"/>
      <c r="E767" s="24"/>
      <c r="F767" s="24"/>
      <c r="G767" s="26"/>
      <c r="H767" s="26"/>
      <c r="I767" s="24"/>
      <c r="J767" s="24"/>
      <c r="K767" s="24">
        <f t="shared" si="1295"/>
        <v>0</v>
      </c>
      <c r="L767" s="43">
        <f t="shared" si="1296"/>
        <v>0</v>
      </c>
      <c r="M767" s="46" t="e">
        <f t="shared" si="1151"/>
        <v>#DIV/0!</v>
      </c>
      <c r="N767" s="17"/>
      <c r="O767" s="12" t="s">
        <v>90</v>
      </c>
    </row>
    <row r="768" spans="1:15" ht="18.75" hidden="1" x14ac:dyDescent="0.25">
      <c r="A768" s="13" t="str">
        <f t="shared" si="1152"/>
        <v>b</v>
      </c>
      <c r="B768" s="5" t="s">
        <v>2</v>
      </c>
      <c r="C768" s="4" t="s">
        <v>11</v>
      </c>
      <c r="D768" s="23"/>
      <c r="E768" s="23"/>
      <c r="F768" s="23"/>
      <c r="G768" s="23">
        <v>0</v>
      </c>
      <c r="H768" s="23">
        <v>0</v>
      </c>
      <c r="I768" s="24"/>
      <c r="J768" s="23"/>
      <c r="K768" s="23">
        <f t="shared" si="1295"/>
        <v>0</v>
      </c>
      <c r="L768" s="44">
        <f t="shared" si="1296"/>
        <v>0</v>
      </c>
      <c r="M768" s="45" t="e">
        <f t="shared" si="1151"/>
        <v>#DIV/0!</v>
      </c>
      <c r="N768" s="16"/>
      <c r="O768" s="12" t="s">
        <v>90</v>
      </c>
    </row>
    <row r="769" spans="1:15" ht="18.75" hidden="1" x14ac:dyDescent="0.25">
      <c r="A769" s="13" t="str">
        <f t="shared" si="1152"/>
        <v>b</v>
      </c>
      <c r="B769" s="5" t="s">
        <v>2</v>
      </c>
      <c r="C769" s="4" t="s">
        <v>12</v>
      </c>
      <c r="D769" s="23"/>
      <c r="E769" s="23"/>
      <c r="F769" s="23"/>
      <c r="G769" s="23">
        <v>0</v>
      </c>
      <c r="H769" s="23">
        <v>0</v>
      </c>
      <c r="I769" s="24"/>
      <c r="J769" s="23"/>
      <c r="K769" s="23">
        <f t="shared" si="1295"/>
        <v>0</v>
      </c>
      <c r="L769" s="44">
        <f t="shared" si="1296"/>
        <v>0</v>
      </c>
      <c r="M769" s="45" t="e">
        <f t="shared" si="1151"/>
        <v>#DIV/0!</v>
      </c>
      <c r="N769" s="16"/>
      <c r="O769" s="12" t="s">
        <v>90</v>
      </c>
    </row>
    <row r="770" spans="1:15" ht="18.75" hidden="1" x14ac:dyDescent="0.25">
      <c r="A770" s="13" t="str">
        <f t="shared" si="1152"/>
        <v>b</v>
      </c>
      <c r="B770" s="5" t="s">
        <v>2</v>
      </c>
      <c r="C770" s="4" t="s">
        <v>13</v>
      </c>
      <c r="D770" s="23"/>
      <c r="E770" s="23"/>
      <c r="F770" s="23"/>
      <c r="G770" s="23">
        <v>0</v>
      </c>
      <c r="H770" s="23">
        <v>0</v>
      </c>
      <c r="I770" s="24"/>
      <c r="J770" s="23"/>
      <c r="K770" s="23">
        <f t="shared" si="1295"/>
        <v>0</v>
      </c>
      <c r="L770" s="44">
        <f t="shared" si="1296"/>
        <v>0</v>
      </c>
      <c r="M770" s="45" t="e">
        <f t="shared" si="1151"/>
        <v>#DIV/0!</v>
      </c>
      <c r="N770" s="16"/>
      <c r="O770" s="12" t="s">
        <v>90</v>
      </c>
    </row>
    <row r="771" spans="1:15" ht="34.5" customHeight="1" x14ac:dyDescent="0.25">
      <c r="A771" s="13" t="str">
        <f t="shared" si="1152"/>
        <v>a</v>
      </c>
      <c r="B771" s="18" t="s">
        <v>166</v>
      </c>
      <c r="C771" s="19" t="s">
        <v>67</v>
      </c>
      <c r="D771" s="24">
        <f t="shared" ref="D771" si="1297">D772+D780+D781+D782</f>
        <v>99070</v>
      </c>
      <c r="E771" s="24"/>
      <c r="F771" s="24"/>
      <c r="G771" s="25">
        <f t="shared" ref="G771:H771" si="1298">G772+G780+G781+G782</f>
        <v>13500000</v>
      </c>
      <c r="H771" s="25">
        <f t="shared" si="1298"/>
        <v>13500000</v>
      </c>
      <c r="I771" s="24">
        <f t="shared" ref="I771" si="1299">I772+I780+I781+I782</f>
        <v>12081103</v>
      </c>
      <c r="J771" s="24">
        <f t="shared" ref="J771" si="1300">J772+J780+J781+J782</f>
        <v>1839967</v>
      </c>
      <c r="K771" s="24">
        <f t="shared" ref="K771" si="1301">K772+K780+K781+K782</f>
        <v>13921070</v>
      </c>
      <c r="L771" s="43">
        <f t="shared" ref="L771" si="1302">L772+L780+L781+L782</f>
        <v>-421070</v>
      </c>
      <c r="M771" s="46">
        <f t="shared" ref="M771:M834" si="1303">K771/H771</f>
        <v>1.0311903703703704</v>
      </c>
      <c r="N771" s="50"/>
      <c r="O771" s="12" t="s">
        <v>90</v>
      </c>
    </row>
    <row r="772" spans="1:15" ht="18.75" x14ac:dyDescent="0.25">
      <c r="A772" s="13" t="str">
        <f t="shared" ref="A772:A835" si="1304">IF((D772+I772+G772+H772+J772+K772)&gt;0,"a","b")</f>
        <v>a</v>
      </c>
      <c r="B772" s="3" t="s">
        <v>2</v>
      </c>
      <c r="C772" s="4" t="s">
        <v>3</v>
      </c>
      <c r="D772" s="23">
        <f t="shared" ref="D772" si="1305">D773+D774+D775+D776+D777+D778+D779</f>
        <v>99070</v>
      </c>
      <c r="E772" s="23"/>
      <c r="F772" s="23"/>
      <c r="G772" s="23">
        <f t="shared" ref="G772:H772" si="1306">G773+G774+G775+G776+G777+G778+G779</f>
        <v>13500000</v>
      </c>
      <c r="H772" s="23">
        <f t="shared" si="1306"/>
        <v>13500000</v>
      </c>
      <c r="I772" s="24">
        <f t="shared" ref="I772" si="1307">I773+I774+I775+I776+I777+I778+I779</f>
        <v>12081103</v>
      </c>
      <c r="J772" s="23">
        <f t="shared" ref="J772:L772" si="1308">J773+J774+J775+J776+J777+J778+J779</f>
        <v>1839967</v>
      </c>
      <c r="K772" s="23">
        <f t="shared" si="1308"/>
        <v>13921070</v>
      </c>
      <c r="L772" s="44">
        <f t="shared" si="1308"/>
        <v>-421070</v>
      </c>
      <c r="M772" s="45">
        <f t="shared" si="1303"/>
        <v>1.0311903703703704</v>
      </c>
      <c r="N772" s="50"/>
      <c r="O772" s="12" t="s">
        <v>90</v>
      </c>
    </row>
    <row r="773" spans="1:15" ht="18.75" hidden="1" x14ac:dyDescent="0.25">
      <c r="A773" s="13" t="str">
        <f t="shared" si="1304"/>
        <v>b</v>
      </c>
      <c r="B773" s="5" t="s">
        <v>2</v>
      </c>
      <c r="C773" s="6" t="s">
        <v>4</v>
      </c>
      <c r="D773" s="24"/>
      <c r="E773" s="24"/>
      <c r="F773" s="24"/>
      <c r="G773" s="26">
        <v>0</v>
      </c>
      <c r="H773" s="26">
        <v>0</v>
      </c>
      <c r="I773" s="24"/>
      <c r="J773" s="24"/>
      <c r="K773" s="24">
        <f t="shared" ref="K773:K782" si="1309">I773+J773</f>
        <v>0</v>
      </c>
      <c r="L773" s="43">
        <f t="shared" ref="L773:L782" si="1310">H773-K773</f>
        <v>0</v>
      </c>
      <c r="M773" s="46" t="e">
        <f t="shared" si="1303"/>
        <v>#DIV/0!</v>
      </c>
      <c r="N773" s="17"/>
      <c r="O773" s="12" t="s">
        <v>90</v>
      </c>
    </row>
    <row r="774" spans="1:15" ht="18.75" x14ac:dyDescent="0.25">
      <c r="A774" s="13" t="str">
        <f t="shared" si="1304"/>
        <v>a</v>
      </c>
      <c r="B774" s="5" t="s">
        <v>2</v>
      </c>
      <c r="C774" s="6" t="s">
        <v>5</v>
      </c>
      <c r="D774" s="24"/>
      <c r="E774" s="24"/>
      <c r="F774" s="24"/>
      <c r="G774" s="26">
        <v>200000</v>
      </c>
      <c r="H774" s="26">
        <v>204000</v>
      </c>
      <c r="I774" s="24">
        <v>153000</v>
      </c>
      <c r="J774" s="24">
        <v>51000</v>
      </c>
      <c r="K774" s="24">
        <f t="shared" si="1309"/>
        <v>204000</v>
      </c>
      <c r="L774" s="43">
        <f t="shared" si="1310"/>
        <v>0</v>
      </c>
      <c r="M774" s="46">
        <f t="shared" si="1303"/>
        <v>1</v>
      </c>
      <c r="N774" s="50"/>
      <c r="O774" s="12" t="s">
        <v>90</v>
      </c>
    </row>
    <row r="775" spans="1:15" ht="18.75" hidden="1" x14ac:dyDescent="0.25">
      <c r="A775" s="13" t="str">
        <f t="shared" si="1304"/>
        <v>b</v>
      </c>
      <c r="B775" s="5" t="s">
        <v>2</v>
      </c>
      <c r="C775" s="6" t="s">
        <v>6</v>
      </c>
      <c r="D775" s="24"/>
      <c r="E775" s="24"/>
      <c r="F775" s="24"/>
      <c r="G775" s="26">
        <v>0</v>
      </c>
      <c r="H775" s="26">
        <v>0</v>
      </c>
      <c r="I775" s="24"/>
      <c r="J775" s="24"/>
      <c r="K775" s="24">
        <f t="shared" si="1309"/>
        <v>0</v>
      </c>
      <c r="L775" s="43">
        <f t="shared" si="1310"/>
        <v>0</v>
      </c>
      <c r="M775" s="46" t="e">
        <f t="shared" si="1303"/>
        <v>#DIV/0!</v>
      </c>
      <c r="N775" s="17"/>
      <c r="O775" s="12" t="s">
        <v>90</v>
      </c>
    </row>
    <row r="776" spans="1:15" ht="18.75" hidden="1" x14ac:dyDescent="0.25">
      <c r="A776" s="13" t="str">
        <f t="shared" si="1304"/>
        <v>b</v>
      </c>
      <c r="B776" s="5" t="s">
        <v>2</v>
      </c>
      <c r="C776" s="7" t="s">
        <v>7</v>
      </c>
      <c r="D776" s="24"/>
      <c r="E776" s="24"/>
      <c r="F776" s="24"/>
      <c r="G776" s="26">
        <v>0</v>
      </c>
      <c r="H776" s="26">
        <v>0</v>
      </c>
      <c r="I776" s="24"/>
      <c r="J776" s="24"/>
      <c r="K776" s="24">
        <f t="shared" si="1309"/>
        <v>0</v>
      </c>
      <c r="L776" s="43">
        <f t="shared" si="1310"/>
        <v>0</v>
      </c>
      <c r="M776" s="46" t="e">
        <f t="shared" si="1303"/>
        <v>#DIV/0!</v>
      </c>
      <c r="N776" s="17"/>
      <c r="O776" s="12" t="s">
        <v>90</v>
      </c>
    </row>
    <row r="777" spans="1:15" ht="18.75" hidden="1" x14ac:dyDescent="0.25">
      <c r="A777" s="13" t="str">
        <f t="shared" si="1304"/>
        <v>b</v>
      </c>
      <c r="B777" s="5" t="s">
        <v>2</v>
      </c>
      <c r="C777" s="7" t="s">
        <v>8</v>
      </c>
      <c r="D777" s="24"/>
      <c r="E777" s="24"/>
      <c r="F777" s="24"/>
      <c r="G777" s="26">
        <v>0</v>
      </c>
      <c r="H777" s="26">
        <v>0</v>
      </c>
      <c r="I777" s="24"/>
      <c r="J777" s="24"/>
      <c r="K777" s="24">
        <f t="shared" si="1309"/>
        <v>0</v>
      </c>
      <c r="L777" s="43">
        <f t="shared" si="1310"/>
        <v>0</v>
      </c>
      <c r="M777" s="46" t="e">
        <f t="shared" si="1303"/>
        <v>#DIV/0!</v>
      </c>
      <c r="N777" s="17"/>
      <c r="O777" s="12" t="s">
        <v>90</v>
      </c>
    </row>
    <row r="778" spans="1:15" ht="30" customHeight="1" x14ac:dyDescent="0.25">
      <c r="A778" s="13" t="str">
        <f t="shared" si="1304"/>
        <v>a</v>
      </c>
      <c r="B778" s="5" t="s">
        <v>2</v>
      </c>
      <c r="C778" s="7" t="s">
        <v>9</v>
      </c>
      <c r="D778" s="24">
        <v>99070</v>
      </c>
      <c r="E778" s="24"/>
      <c r="F778" s="24"/>
      <c r="G778" s="26">
        <v>13300000</v>
      </c>
      <c r="H778" s="26">
        <v>13296000</v>
      </c>
      <c r="I778" s="24">
        <v>11928103</v>
      </c>
      <c r="J778" s="24">
        <v>1788967</v>
      </c>
      <c r="K778" s="24">
        <f t="shared" si="1309"/>
        <v>13717070</v>
      </c>
      <c r="L778" s="43">
        <f t="shared" si="1310"/>
        <v>-421070</v>
      </c>
      <c r="M778" s="46">
        <f t="shared" si="1303"/>
        <v>1.0316689229843563</v>
      </c>
      <c r="N778" s="50"/>
      <c r="O778" s="12" t="s">
        <v>90</v>
      </c>
    </row>
    <row r="779" spans="1:15" ht="18.75" hidden="1" x14ac:dyDescent="0.25">
      <c r="A779" s="13" t="str">
        <f t="shared" si="1304"/>
        <v>b</v>
      </c>
      <c r="B779" s="5" t="s">
        <v>2</v>
      </c>
      <c r="C779" s="7" t="s">
        <v>10</v>
      </c>
      <c r="D779" s="24"/>
      <c r="E779" s="24"/>
      <c r="F779" s="24"/>
      <c r="G779" s="26">
        <v>0</v>
      </c>
      <c r="H779" s="26">
        <v>0</v>
      </c>
      <c r="I779" s="24"/>
      <c r="J779" s="24"/>
      <c r="K779" s="24">
        <f t="shared" si="1309"/>
        <v>0</v>
      </c>
      <c r="L779" s="43">
        <f t="shared" si="1310"/>
        <v>0</v>
      </c>
      <c r="M779" s="46" t="e">
        <f t="shared" si="1303"/>
        <v>#DIV/0!</v>
      </c>
      <c r="N779" s="17"/>
      <c r="O779" s="12" t="s">
        <v>90</v>
      </c>
    </row>
    <row r="780" spans="1:15" ht="18.75" hidden="1" x14ac:dyDescent="0.25">
      <c r="A780" s="13" t="str">
        <f t="shared" si="1304"/>
        <v>b</v>
      </c>
      <c r="B780" s="5" t="s">
        <v>2</v>
      </c>
      <c r="C780" s="4" t="s">
        <v>11</v>
      </c>
      <c r="D780" s="23"/>
      <c r="E780" s="23"/>
      <c r="F780" s="23"/>
      <c r="G780" s="23">
        <v>0</v>
      </c>
      <c r="H780" s="23">
        <v>0</v>
      </c>
      <c r="I780" s="24"/>
      <c r="J780" s="23"/>
      <c r="K780" s="23">
        <f t="shared" si="1309"/>
        <v>0</v>
      </c>
      <c r="L780" s="44">
        <f t="shared" si="1310"/>
        <v>0</v>
      </c>
      <c r="M780" s="45" t="e">
        <f t="shared" si="1303"/>
        <v>#DIV/0!</v>
      </c>
      <c r="N780" s="16"/>
      <c r="O780" s="12" t="s">
        <v>90</v>
      </c>
    </row>
    <row r="781" spans="1:15" ht="18.75" hidden="1" x14ac:dyDescent="0.25">
      <c r="A781" s="13" t="str">
        <f t="shared" si="1304"/>
        <v>b</v>
      </c>
      <c r="B781" s="5" t="s">
        <v>2</v>
      </c>
      <c r="C781" s="4" t="s">
        <v>12</v>
      </c>
      <c r="D781" s="23"/>
      <c r="E781" s="23"/>
      <c r="F781" s="23"/>
      <c r="G781" s="23">
        <v>0</v>
      </c>
      <c r="H781" s="23">
        <v>0</v>
      </c>
      <c r="I781" s="24"/>
      <c r="J781" s="23"/>
      <c r="K781" s="23">
        <f t="shared" si="1309"/>
        <v>0</v>
      </c>
      <c r="L781" s="44">
        <f t="shared" si="1310"/>
        <v>0</v>
      </c>
      <c r="M781" s="45" t="e">
        <f t="shared" si="1303"/>
        <v>#DIV/0!</v>
      </c>
      <c r="N781" s="16"/>
      <c r="O781" s="12" t="s">
        <v>90</v>
      </c>
    </row>
    <row r="782" spans="1:15" ht="18.75" hidden="1" x14ac:dyDescent="0.25">
      <c r="A782" s="13" t="str">
        <f t="shared" si="1304"/>
        <v>b</v>
      </c>
      <c r="B782" s="5" t="s">
        <v>2</v>
      </c>
      <c r="C782" s="4" t="s">
        <v>13</v>
      </c>
      <c r="D782" s="23"/>
      <c r="E782" s="23"/>
      <c r="F782" s="23"/>
      <c r="G782" s="23">
        <v>0</v>
      </c>
      <c r="H782" s="23">
        <v>0</v>
      </c>
      <c r="I782" s="24"/>
      <c r="J782" s="23"/>
      <c r="K782" s="23">
        <f t="shared" si="1309"/>
        <v>0</v>
      </c>
      <c r="L782" s="44">
        <f t="shared" si="1310"/>
        <v>0</v>
      </c>
      <c r="M782" s="45" t="e">
        <f t="shared" si="1303"/>
        <v>#DIV/0!</v>
      </c>
      <c r="N782" s="16"/>
      <c r="O782" s="12" t="s">
        <v>90</v>
      </c>
    </row>
    <row r="783" spans="1:15" ht="38.25" customHeight="1" x14ac:dyDescent="0.25">
      <c r="A783" s="13" t="str">
        <f t="shared" si="1304"/>
        <v>a</v>
      </c>
      <c r="B783" s="18" t="s">
        <v>167</v>
      </c>
      <c r="C783" s="19" t="s">
        <v>68</v>
      </c>
      <c r="D783" s="24">
        <f t="shared" ref="D783" si="1311">D784+D792+D793+D794</f>
        <v>0</v>
      </c>
      <c r="E783" s="24"/>
      <c r="F783" s="24"/>
      <c r="G783" s="25">
        <f t="shared" ref="G783:H783" si="1312">G784+G792+G793+G794</f>
        <v>2000000</v>
      </c>
      <c r="H783" s="25">
        <f t="shared" si="1312"/>
        <v>2000000</v>
      </c>
      <c r="I783" s="24">
        <f t="shared" ref="I783" si="1313">I784+I792+I793+I794</f>
        <v>1499994</v>
      </c>
      <c r="J783" s="24">
        <f t="shared" ref="J783" si="1314">J784+J792+J793+J794</f>
        <v>500006</v>
      </c>
      <c r="K783" s="24">
        <f t="shared" ref="K783" si="1315">K784+K792+K793+K794</f>
        <v>2000000</v>
      </c>
      <c r="L783" s="43">
        <f t="shared" ref="L783" si="1316">L784+L792+L793+L794</f>
        <v>0</v>
      </c>
      <c r="M783" s="46">
        <f t="shared" si="1303"/>
        <v>1</v>
      </c>
      <c r="N783" s="50"/>
      <c r="O783" s="12" t="s">
        <v>90</v>
      </c>
    </row>
    <row r="784" spans="1:15" ht="18.75" x14ac:dyDescent="0.25">
      <c r="A784" s="13" t="str">
        <f t="shared" si="1304"/>
        <v>a</v>
      </c>
      <c r="B784" s="3" t="s">
        <v>2</v>
      </c>
      <c r="C784" s="4" t="s">
        <v>3</v>
      </c>
      <c r="D784" s="23">
        <f t="shared" ref="D784" si="1317">D785+D786+D787+D788+D789+D790+D791</f>
        <v>0</v>
      </c>
      <c r="E784" s="23"/>
      <c r="F784" s="23"/>
      <c r="G784" s="23">
        <f t="shared" ref="G784:H784" si="1318">G785+G786+G787+G788+G789+G790+G791</f>
        <v>2000000</v>
      </c>
      <c r="H784" s="23">
        <f t="shared" si="1318"/>
        <v>2000000</v>
      </c>
      <c r="I784" s="24">
        <f t="shared" ref="I784" si="1319">I785+I786+I787+I788+I789+I790+I791</f>
        <v>1499994</v>
      </c>
      <c r="J784" s="23">
        <f t="shared" ref="J784:L784" si="1320">J785+J786+J787+J788+J789+J790+J791</f>
        <v>500006</v>
      </c>
      <c r="K784" s="23">
        <f t="shared" si="1320"/>
        <v>2000000</v>
      </c>
      <c r="L784" s="44">
        <f t="shared" si="1320"/>
        <v>0</v>
      </c>
      <c r="M784" s="45">
        <f t="shared" si="1303"/>
        <v>1</v>
      </c>
      <c r="N784" s="50"/>
      <c r="O784" s="12" t="s">
        <v>90</v>
      </c>
    </row>
    <row r="785" spans="1:15" ht="18.75" hidden="1" x14ac:dyDescent="0.25">
      <c r="A785" s="13" t="str">
        <f t="shared" si="1304"/>
        <v>b</v>
      </c>
      <c r="B785" s="5" t="s">
        <v>2</v>
      </c>
      <c r="C785" s="6" t="s">
        <v>4</v>
      </c>
      <c r="D785" s="24"/>
      <c r="E785" s="24"/>
      <c r="F785" s="24"/>
      <c r="G785" s="26">
        <v>0</v>
      </c>
      <c r="H785" s="26">
        <v>0</v>
      </c>
      <c r="I785" s="24"/>
      <c r="J785" s="24"/>
      <c r="K785" s="24">
        <f t="shared" ref="K785:K794" si="1321">I785+J785</f>
        <v>0</v>
      </c>
      <c r="L785" s="43">
        <f t="shared" ref="L785:L794" si="1322">H785-K785</f>
        <v>0</v>
      </c>
      <c r="M785" s="46" t="e">
        <f t="shared" si="1303"/>
        <v>#DIV/0!</v>
      </c>
      <c r="N785" s="17"/>
      <c r="O785" s="12" t="s">
        <v>90</v>
      </c>
    </row>
    <row r="786" spans="1:15" ht="18.75" hidden="1" x14ac:dyDescent="0.25">
      <c r="A786" s="13" t="str">
        <f t="shared" si="1304"/>
        <v>b</v>
      </c>
      <c r="B786" s="5" t="s">
        <v>2</v>
      </c>
      <c r="C786" s="6" t="s">
        <v>5</v>
      </c>
      <c r="D786" s="24"/>
      <c r="E786" s="24"/>
      <c r="F786" s="24"/>
      <c r="G786" s="26">
        <v>0</v>
      </c>
      <c r="H786" s="26">
        <v>0</v>
      </c>
      <c r="I786" s="24"/>
      <c r="J786" s="24"/>
      <c r="K786" s="24">
        <f t="shared" si="1321"/>
        <v>0</v>
      </c>
      <c r="L786" s="43">
        <f t="shared" si="1322"/>
        <v>0</v>
      </c>
      <c r="M786" s="46" t="e">
        <f t="shared" si="1303"/>
        <v>#DIV/0!</v>
      </c>
      <c r="N786" s="17"/>
      <c r="O786" s="12" t="s">
        <v>90</v>
      </c>
    </row>
    <row r="787" spans="1:15" ht="18.75" hidden="1" x14ac:dyDescent="0.25">
      <c r="A787" s="13" t="str">
        <f t="shared" si="1304"/>
        <v>b</v>
      </c>
      <c r="B787" s="5" t="s">
        <v>2</v>
      </c>
      <c r="C787" s="6" t="s">
        <v>6</v>
      </c>
      <c r="D787" s="24"/>
      <c r="E787" s="24"/>
      <c r="F787" s="24"/>
      <c r="G787" s="26">
        <v>0</v>
      </c>
      <c r="H787" s="26">
        <v>0</v>
      </c>
      <c r="I787" s="24"/>
      <c r="J787" s="24"/>
      <c r="K787" s="24">
        <f t="shared" si="1321"/>
        <v>0</v>
      </c>
      <c r="L787" s="43">
        <f t="shared" si="1322"/>
        <v>0</v>
      </c>
      <c r="M787" s="46" t="e">
        <f t="shared" si="1303"/>
        <v>#DIV/0!</v>
      </c>
      <c r="N787" s="17"/>
      <c r="O787" s="12" t="s">
        <v>90</v>
      </c>
    </row>
    <row r="788" spans="1:15" ht="18.75" hidden="1" x14ac:dyDescent="0.25">
      <c r="A788" s="13" t="str">
        <f t="shared" si="1304"/>
        <v>b</v>
      </c>
      <c r="B788" s="5" t="s">
        <v>2</v>
      </c>
      <c r="C788" s="7" t="s">
        <v>7</v>
      </c>
      <c r="D788" s="24"/>
      <c r="E788" s="24"/>
      <c r="F788" s="24"/>
      <c r="G788" s="26">
        <v>0</v>
      </c>
      <c r="H788" s="26">
        <v>0</v>
      </c>
      <c r="I788" s="24"/>
      <c r="J788" s="24"/>
      <c r="K788" s="24">
        <f t="shared" si="1321"/>
        <v>0</v>
      </c>
      <c r="L788" s="43">
        <f t="shared" si="1322"/>
        <v>0</v>
      </c>
      <c r="M788" s="46" t="e">
        <f t="shared" si="1303"/>
        <v>#DIV/0!</v>
      </c>
      <c r="N788" s="17"/>
      <c r="O788" s="12" t="s">
        <v>90</v>
      </c>
    </row>
    <row r="789" spans="1:15" ht="18.75" hidden="1" x14ac:dyDescent="0.25">
      <c r="A789" s="13" t="str">
        <f t="shared" si="1304"/>
        <v>b</v>
      </c>
      <c r="B789" s="5" t="s">
        <v>2</v>
      </c>
      <c r="C789" s="7" t="s">
        <v>8</v>
      </c>
      <c r="D789" s="24"/>
      <c r="E789" s="24"/>
      <c r="F789" s="24"/>
      <c r="G789" s="26">
        <v>0</v>
      </c>
      <c r="H789" s="26">
        <v>0</v>
      </c>
      <c r="I789" s="24"/>
      <c r="J789" s="24"/>
      <c r="K789" s="24">
        <f t="shared" si="1321"/>
        <v>0</v>
      </c>
      <c r="L789" s="43">
        <f t="shared" si="1322"/>
        <v>0</v>
      </c>
      <c r="M789" s="46" t="e">
        <f t="shared" si="1303"/>
        <v>#DIV/0!</v>
      </c>
      <c r="N789" s="17"/>
      <c r="O789" s="12" t="s">
        <v>90</v>
      </c>
    </row>
    <row r="790" spans="1:15" ht="18.75" x14ac:dyDescent="0.25">
      <c r="A790" s="13" t="str">
        <f t="shared" si="1304"/>
        <v>a</v>
      </c>
      <c r="B790" s="5" t="s">
        <v>2</v>
      </c>
      <c r="C790" s="7" t="s">
        <v>9</v>
      </c>
      <c r="D790" s="24"/>
      <c r="E790" s="24"/>
      <c r="F790" s="24"/>
      <c r="G790" s="26">
        <v>2000000</v>
      </c>
      <c r="H790" s="26">
        <v>2000000</v>
      </c>
      <c r="I790" s="24">
        <v>1499994</v>
      </c>
      <c r="J790" s="24">
        <v>500006</v>
      </c>
      <c r="K790" s="24">
        <f t="shared" si="1321"/>
        <v>2000000</v>
      </c>
      <c r="L790" s="43">
        <f t="shared" si="1322"/>
        <v>0</v>
      </c>
      <c r="M790" s="46">
        <f t="shared" si="1303"/>
        <v>1</v>
      </c>
      <c r="N790" s="50"/>
      <c r="O790" s="12" t="s">
        <v>90</v>
      </c>
    </row>
    <row r="791" spans="1:15" ht="18.75" hidden="1" x14ac:dyDescent="0.25">
      <c r="A791" s="13" t="str">
        <f t="shared" si="1304"/>
        <v>b</v>
      </c>
      <c r="B791" s="5" t="s">
        <v>2</v>
      </c>
      <c r="C791" s="7" t="s">
        <v>10</v>
      </c>
      <c r="D791" s="24"/>
      <c r="E791" s="24"/>
      <c r="F791" s="24"/>
      <c r="G791" s="26">
        <v>0</v>
      </c>
      <c r="H791" s="26">
        <v>0</v>
      </c>
      <c r="I791" s="24"/>
      <c r="J791" s="24"/>
      <c r="K791" s="24">
        <f t="shared" si="1321"/>
        <v>0</v>
      </c>
      <c r="L791" s="43">
        <f t="shared" si="1322"/>
        <v>0</v>
      </c>
      <c r="M791" s="46" t="e">
        <f t="shared" si="1303"/>
        <v>#DIV/0!</v>
      </c>
      <c r="N791" s="17"/>
      <c r="O791" s="12" t="s">
        <v>90</v>
      </c>
    </row>
    <row r="792" spans="1:15" ht="18.75" hidden="1" x14ac:dyDescent="0.25">
      <c r="A792" s="13" t="str">
        <f t="shared" si="1304"/>
        <v>b</v>
      </c>
      <c r="B792" s="5" t="s">
        <v>2</v>
      </c>
      <c r="C792" s="4" t="s">
        <v>11</v>
      </c>
      <c r="D792" s="23"/>
      <c r="E792" s="23"/>
      <c r="F792" s="23"/>
      <c r="G792" s="23">
        <v>0</v>
      </c>
      <c r="H792" s="23">
        <v>0</v>
      </c>
      <c r="I792" s="24"/>
      <c r="J792" s="23"/>
      <c r="K792" s="23">
        <f t="shared" si="1321"/>
        <v>0</v>
      </c>
      <c r="L792" s="44">
        <f t="shared" si="1322"/>
        <v>0</v>
      </c>
      <c r="M792" s="45" t="e">
        <f t="shared" si="1303"/>
        <v>#DIV/0!</v>
      </c>
      <c r="N792" s="16"/>
      <c r="O792" s="12" t="s">
        <v>90</v>
      </c>
    </row>
    <row r="793" spans="1:15" ht="18.75" hidden="1" x14ac:dyDescent="0.25">
      <c r="A793" s="13" t="str">
        <f t="shared" si="1304"/>
        <v>b</v>
      </c>
      <c r="B793" s="5" t="s">
        <v>2</v>
      </c>
      <c r="C793" s="4" t="s">
        <v>12</v>
      </c>
      <c r="D793" s="23"/>
      <c r="E793" s="23"/>
      <c r="F793" s="23"/>
      <c r="G793" s="23">
        <v>0</v>
      </c>
      <c r="H793" s="23">
        <v>0</v>
      </c>
      <c r="I793" s="24"/>
      <c r="J793" s="23"/>
      <c r="K793" s="23">
        <f t="shared" si="1321"/>
        <v>0</v>
      </c>
      <c r="L793" s="44">
        <f t="shared" si="1322"/>
        <v>0</v>
      </c>
      <c r="M793" s="45" t="e">
        <f t="shared" si="1303"/>
        <v>#DIV/0!</v>
      </c>
      <c r="N793" s="16"/>
      <c r="O793" s="12" t="s">
        <v>90</v>
      </c>
    </row>
    <row r="794" spans="1:15" ht="18.75" hidden="1" x14ac:dyDescent="0.25">
      <c r="A794" s="13" t="str">
        <f t="shared" si="1304"/>
        <v>b</v>
      </c>
      <c r="B794" s="5" t="s">
        <v>2</v>
      </c>
      <c r="C794" s="4" t="s">
        <v>13</v>
      </c>
      <c r="D794" s="23"/>
      <c r="E794" s="23"/>
      <c r="F794" s="23"/>
      <c r="G794" s="23">
        <v>0</v>
      </c>
      <c r="H794" s="23">
        <v>0</v>
      </c>
      <c r="I794" s="24"/>
      <c r="J794" s="23"/>
      <c r="K794" s="23">
        <f t="shared" si="1321"/>
        <v>0</v>
      </c>
      <c r="L794" s="44">
        <f t="shared" si="1322"/>
        <v>0</v>
      </c>
      <c r="M794" s="45" t="e">
        <f t="shared" si="1303"/>
        <v>#DIV/0!</v>
      </c>
      <c r="N794" s="16"/>
      <c r="O794" s="12" t="s">
        <v>90</v>
      </c>
    </row>
    <row r="795" spans="1:15" ht="30" customHeight="1" x14ac:dyDescent="0.25">
      <c r="A795" s="13" t="str">
        <f t="shared" si="1304"/>
        <v>a</v>
      </c>
      <c r="B795" s="18" t="s">
        <v>168</v>
      </c>
      <c r="C795" s="19" t="s">
        <v>69</v>
      </c>
      <c r="D795" s="24">
        <f t="shared" ref="D795" si="1323">D796+D804+D805+D806</f>
        <v>742839</v>
      </c>
      <c r="E795" s="24">
        <f t="shared" ref="E795:F795" si="1324">E796+E804+E805+E806</f>
        <v>685</v>
      </c>
      <c r="F795" s="24">
        <f t="shared" si="1324"/>
        <v>0</v>
      </c>
      <c r="G795" s="25">
        <f t="shared" ref="G795:H795" si="1325">G796+G804+G805+G806</f>
        <v>36340000</v>
      </c>
      <c r="H795" s="25">
        <f t="shared" si="1325"/>
        <v>36290000</v>
      </c>
      <c r="I795" s="24">
        <f t="shared" ref="I795" si="1326">I796+I804+I805+I806</f>
        <v>27928334</v>
      </c>
      <c r="J795" s="24">
        <f t="shared" ref="J795" si="1327">J796+J804+J805+J806</f>
        <v>11004346</v>
      </c>
      <c r="K795" s="24">
        <f t="shared" ref="K795" si="1328">K796+K804+K805+K806</f>
        <v>38932680</v>
      </c>
      <c r="L795" s="43">
        <f t="shared" ref="L795" si="1329">L796+L804+L805+L806</f>
        <v>-2642680</v>
      </c>
      <c r="M795" s="46">
        <f t="shared" si="1303"/>
        <v>1.072821162854781</v>
      </c>
      <c r="N795" s="50"/>
      <c r="O795" s="12" t="s">
        <v>90</v>
      </c>
    </row>
    <row r="796" spans="1:15" ht="18.75" x14ac:dyDescent="0.25">
      <c r="A796" s="13" t="str">
        <f t="shared" si="1304"/>
        <v>a</v>
      </c>
      <c r="B796" s="3" t="s">
        <v>2</v>
      </c>
      <c r="C796" s="4" t="s">
        <v>3</v>
      </c>
      <c r="D796" s="23">
        <f t="shared" ref="D796" si="1330">D797+D798+D799+D800+D801+D802+D803</f>
        <v>742839</v>
      </c>
      <c r="E796" s="23">
        <f t="shared" ref="E796:F796" si="1331">E797+E798+E799+E800+E801+E802+E803</f>
        <v>685</v>
      </c>
      <c r="F796" s="23">
        <f t="shared" si="1331"/>
        <v>0</v>
      </c>
      <c r="G796" s="23">
        <f t="shared" ref="G796:H796" si="1332">G797+G798+G799+G800+G801+G802+G803</f>
        <v>36340000</v>
      </c>
      <c r="H796" s="23">
        <f t="shared" si="1332"/>
        <v>36290000</v>
      </c>
      <c r="I796" s="24">
        <f t="shared" ref="I796" si="1333">I797+I798+I799+I800+I801+I802+I803</f>
        <v>27928334</v>
      </c>
      <c r="J796" s="23">
        <f t="shared" ref="J796:L796" si="1334">J797+J798+J799+J800+J801+J802+J803</f>
        <v>11004346</v>
      </c>
      <c r="K796" s="23">
        <f t="shared" si="1334"/>
        <v>38932680</v>
      </c>
      <c r="L796" s="44">
        <f t="shared" si="1334"/>
        <v>-2642680</v>
      </c>
      <c r="M796" s="45">
        <f t="shared" si="1303"/>
        <v>1.072821162854781</v>
      </c>
      <c r="N796" s="50"/>
      <c r="O796" s="12" t="s">
        <v>90</v>
      </c>
    </row>
    <row r="797" spans="1:15" ht="18.75" hidden="1" x14ac:dyDescent="0.25">
      <c r="A797" s="13" t="str">
        <f t="shared" si="1304"/>
        <v>b</v>
      </c>
      <c r="B797" s="5" t="s">
        <v>2</v>
      </c>
      <c r="C797" s="6" t="s">
        <v>4</v>
      </c>
      <c r="D797" s="24"/>
      <c r="E797" s="24"/>
      <c r="F797" s="24"/>
      <c r="G797" s="26">
        <v>0</v>
      </c>
      <c r="H797" s="26">
        <v>0</v>
      </c>
      <c r="I797" s="24"/>
      <c r="J797" s="24"/>
      <c r="K797" s="24">
        <f t="shared" ref="K797:K806" si="1335">I797+J797</f>
        <v>0</v>
      </c>
      <c r="L797" s="43">
        <f t="shared" ref="L797:L806" si="1336">H797-K797</f>
        <v>0</v>
      </c>
      <c r="M797" s="46" t="e">
        <f t="shared" si="1303"/>
        <v>#DIV/0!</v>
      </c>
      <c r="N797" s="17"/>
      <c r="O797" s="12" t="s">
        <v>90</v>
      </c>
    </row>
    <row r="798" spans="1:15" ht="18.75" x14ac:dyDescent="0.25">
      <c r="A798" s="13" t="str">
        <f t="shared" si="1304"/>
        <v>a</v>
      </c>
      <c r="B798" s="5" t="s">
        <v>2</v>
      </c>
      <c r="C798" s="6" t="s">
        <v>5</v>
      </c>
      <c r="D798" s="24"/>
      <c r="E798" s="24"/>
      <c r="F798" s="24"/>
      <c r="G798" s="26">
        <v>36000</v>
      </c>
      <c r="H798" s="26">
        <v>36000</v>
      </c>
      <c r="I798" s="24">
        <v>27000</v>
      </c>
      <c r="J798" s="24">
        <v>9000</v>
      </c>
      <c r="K798" s="24">
        <f t="shared" si="1335"/>
        <v>36000</v>
      </c>
      <c r="L798" s="43">
        <f t="shared" si="1336"/>
        <v>0</v>
      </c>
      <c r="M798" s="46">
        <f t="shared" si="1303"/>
        <v>1</v>
      </c>
      <c r="N798" s="50"/>
      <c r="O798" s="12" t="s">
        <v>90</v>
      </c>
    </row>
    <row r="799" spans="1:15" ht="18.75" hidden="1" x14ac:dyDescent="0.25">
      <c r="A799" s="13" t="str">
        <f t="shared" si="1304"/>
        <v>b</v>
      </c>
      <c r="B799" s="5" t="s">
        <v>2</v>
      </c>
      <c r="C799" s="6" t="s">
        <v>6</v>
      </c>
      <c r="D799" s="24"/>
      <c r="E799" s="24"/>
      <c r="F799" s="24"/>
      <c r="G799" s="26"/>
      <c r="H799" s="26"/>
      <c r="I799" s="24"/>
      <c r="J799" s="24"/>
      <c r="K799" s="24">
        <f t="shared" si="1335"/>
        <v>0</v>
      </c>
      <c r="L799" s="43">
        <f t="shared" si="1336"/>
        <v>0</v>
      </c>
      <c r="M799" s="46" t="e">
        <f t="shared" si="1303"/>
        <v>#DIV/0!</v>
      </c>
      <c r="N799" s="17"/>
      <c r="O799" s="12" t="s">
        <v>90</v>
      </c>
    </row>
    <row r="800" spans="1:15" ht="18.75" hidden="1" x14ac:dyDescent="0.25">
      <c r="A800" s="13" t="str">
        <f t="shared" si="1304"/>
        <v>b</v>
      </c>
      <c r="B800" s="5" t="s">
        <v>2</v>
      </c>
      <c r="C800" s="7" t="s">
        <v>7</v>
      </c>
      <c r="D800" s="24"/>
      <c r="E800" s="24"/>
      <c r="F800" s="24"/>
      <c r="G800" s="26"/>
      <c r="H800" s="26"/>
      <c r="I800" s="24"/>
      <c r="J800" s="24"/>
      <c r="K800" s="24">
        <f t="shared" si="1335"/>
        <v>0</v>
      </c>
      <c r="L800" s="43">
        <f t="shared" si="1336"/>
        <v>0</v>
      </c>
      <c r="M800" s="46" t="e">
        <f t="shared" si="1303"/>
        <v>#DIV/0!</v>
      </c>
      <c r="N800" s="17"/>
      <c r="O800" s="12" t="s">
        <v>90</v>
      </c>
    </row>
    <row r="801" spans="1:15" ht="18.75" hidden="1" x14ac:dyDescent="0.25">
      <c r="A801" s="13" t="str">
        <f t="shared" si="1304"/>
        <v>b</v>
      </c>
      <c r="B801" s="5" t="s">
        <v>2</v>
      </c>
      <c r="C801" s="7" t="s">
        <v>8</v>
      </c>
      <c r="D801" s="24"/>
      <c r="E801" s="24"/>
      <c r="F801" s="24"/>
      <c r="G801" s="26"/>
      <c r="H801" s="26"/>
      <c r="I801" s="24"/>
      <c r="J801" s="24"/>
      <c r="K801" s="24">
        <f t="shared" si="1335"/>
        <v>0</v>
      </c>
      <c r="L801" s="43">
        <f t="shared" si="1336"/>
        <v>0</v>
      </c>
      <c r="M801" s="46" t="e">
        <f t="shared" si="1303"/>
        <v>#DIV/0!</v>
      </c>
      <c r="N801" s="17"/>
      <c r="O801" s="12" t="s">
        <v>90</v>
      </c>
    </row>
    <row r="802" spans="1:15" ht="18.75" x14ac:dyDescent="0.25">
      <c r="A802" s="13" t="str">
        <f t="shared" si="1304"/>
        <v>a</v>
      </c>
      <c r="B802" s="5" t="s">
        <v>2</v>
      </c>
      <c r="C802" s="7" t="s">
        <v>9</v>
      </c>
      <c r="D802" s="24">
        <v>742839</v>
      </c>
      <c r="E802" s="24">
        <v>685</v>
      </c>
      <c r="F802" s="24"/>
      <c r="G802" s="26">
        <v>36304000</v>
      </c>
      <c r="H802" s="26">
        <v>36254000</v>
      </c>
      <c r="I802" s="24">
        <v>27901334</v>
      </c>
      <c r="J802" s="24">
        <v>10995346</v>
      </c>
      <c r="K802" s="24">
        <f t="shared" si="1335"/>
        <v>38896680</v>
      </c>
      <c r="L802" s="43">
        <f t="shared" si="1336"/>
        <v>-2642680</v>
      </c>
      <c r="M802" s="46">
        <f t="shared" si="1303"/>
        <v>1.072893473823578</v>
      </c>
      <c r="N802" s="50"/>
      <c r="O802" s="12" t="s">
        <v>90</v>
      </c>
    </row>
    <row r="803" spans="1:15" ht="18.75" hidden="1" x14ac:dyDescent="0.25">
      <c r="A803" s="13" t="str">
        <f t="shared" si="1304"/>
        <v>b</v>
      </c>
      <c r="B803" s="5" t="s">
        <v>2</v>
      </c>
      <c r="C803" s="7" t="s">
        <v>10</v>
      </c>
      <c r="D803" s="24"/>
      <c r="E803" s="24"/>
      <c r="F803" s="24"/>
      <c r="G803" s="26"/>
      <c r="H803" s="26"/>
      <c r="I803" s="24"/>
      <c r="J803" s="24"/>
      <c r="K803" s="24">
        <f t="shared" si="1335"/>
        <v>0</v>
      </c>
      <c r="L803" s="43">
        <f t="shared" si="1336"/>
        <v>0</v>
      </c>
      <c r="M803" s="46" t="e">
        <f t="shared" si="1303"/>
        <v>#DIV/0!</v>
      </c>
      <c r="N803" s="17"/>
      <c r="O803" s="12" t="s">
        <v>90</v>
      </c>
    </row>
    <row r="804" spans="1:15" ht="18.75" hidden="1" x14ac:dyDescent="0.25">
      <c r="A804" s="13" t="str">
        <f t="shared" si="1304"/>
        <v>b</v>
      </c>
      <c r="B804" s="5" t="s">
        <v>2</v>
      </c>
      <c r="C804" s="4" t="s">
        <v>11</v>
      </c>
      <c r="D804" s="23"/>
      <c r="E804" s="23"/>
      <c r="F804" s="23"/>
      <c r="G804" s="23">
        <v>0</v>
      </c>
      <c r="H804" s="23">
        <v>0</v>
      </c>
      <c r="I804" s="24"/>
      <c r="J804" s="23"/>
      <c r="K804" s="23">
        <f t="shared" si="1335"/>
        <v>0</v>
      </c>
      <c r="L804" s="44">
        <f t="shared" si="1336"/>
        <v>0</v>
      </c>
      <c r="M804" s="45" t="e">
        <f t="shared" si="1303"/>
        <v>#DIV/0!</v>
      </c>
      <c r="N804" s="16"/>
      <c r="O804" s="12" t="s">
        <v>90</v>
      </c>
    </row>
    <row r="805" spans="1:15" ht="18.75" hidden="1" x14ac:dyDescent="0.25">
      <c r="A805" s="13" t="str">
        <f t="shared" si="1304"/>
        <v>b</v>
      </c>
      <c r="B805" s="5" t="s">
        <v>2</v>
      </c>
      <c r="C805" s="4" t="s">
        <v>12</v>
      </c>
      <c r="D805" s="23"/>
      <c r="E805" s="23"/>
      <c r="F805" s="23"/>
      <c r="G805" s="23">
        <v>0</v>
      </c>
      <c r="H805" s="23">
        <v>0</v>
      </c>
      <c r="I805" s="24"/>
      <c r="J805" s="23"/>
      <c r="K805" s="23">
        <f t="shared" si="1335"/>
        <v>0</v>
      </c>
      <c r="L805" s="44">
        <f t="shared" si="1336"/>
        <v>0</v>
      </c>
      <c r="M805" s="45" t="e">
        <f t="shared" si="1303"/>
        <v>#DIV/0!</v>
      </c>
      <c r="N805" s="16"/>
      <c r="O805" s="12" t="s">
        <v>90</v>
      </c>
    </row>
    <row r="806" spans="1:15" ht="18.75" hidden="1" x14ac:dyDescent="0.25">
      <c r="A806" s="13" t="str">
        <f t="shared" si="1304"/>
        <v>b</v>
      </c>
      <c r="B806" s="5" t="s">
        <v>2</v>
      </c>
      <c r="C806" s="4" t="s">
        <v>13</v>
      </c>
      <c r="D806" s="23"/>
      <c r="E806" s="23"/>
      <c r="F806" s="23"/>
      <c r="G806" s="23">
        <v>0</v>
      </c>
      <c r="H806" s="23">
        <v>0</v>
      </c>
      <c r="I806" s="24"/>
      <c r="J806" s="23"/>
      <c r="K806" s="23">
        <f t="shared" si="1335"/>
        <v>0</v>
      </c>
      <c r="L806" s="44">
        <f t="shared" si="1336"/>
        <v>0</v>
      </c>
      <c r="M806" s="45" t="e">
        <f t="shared" si="1303"/>
        <v>#DIV/0!</v>
      </c>
      <c r="N806" s="16"/>
      <c r="O806" s="12" t="s">
        <v>90</v>
      </c>
    </row>
    <row r="807" spans="1:15" ht="36" x14ac:dyDescent="0.25">
      <c r="A807" s="13" t="str">
        <f t="shared" si="1304"/>
        <v>a</v>
      </c>
      <c r="B807" s="18" t="s">
        <v>169</v>
      </c>
      <c r="C807" s="19" t="s">
        <v>70</v>
      </c>
      <c r="D807" s="24">
        <f t="shared" ref="D807:F807" si="1337">D808+D816+D817+D818</f>
        <v>117</v>
      </c>
      <c r="E807" s="24"/>
      <c r="F807" s="24">
        <f t="shared" si="1337"/>
        <v>50</v>
      </c>
      <c r="G807" s="25">
        <f t="shared" ref="G807:H807" si="1338">G808+G816+G817+G818</f>
        <v>3000000</v>
      </c>
      <c r="H807" s="25">
        <f t="shared" si="1338"/>
        <v>3000000</v>
      </c>
      <c r="I807" s="24">
        <f t="shared" ref="I807" si="1339">I808+I816+I817+I818</f>
        <v>2759703</v>
      </c>
      <c r="J807" s="24">
        <f t="shared" ref="J807" si="1340">J808+J816+J817+J818</f>
        <v>1057547</v>
      </c>
      <c r="K807" s="24">
        <f t="shared" ref="K807" si="1341">K808+K816+K817+K818</f>
        <v>3817250</v>
      </c>
      <c r="L807" s="43">
        <f t="shared" ref="L807" si="1342">L808+L816+L817+L818</f>
        <v>-817250</v>
      </c>
      <c r="M807" s="46">
        <f t="shared" si="1303"/>
        <v>1.2724166666666668</v>
      </c>
      <c r="N807" s="50"/>
      <c r="O807" s="12" t="s">
        <v>90</v>
      </c>
    </row>
    <row r="808" spans="1:15" ht="18.75" x14ac:dyDescent="0.25">
      <c r="A808" s="13" t="str">
        <f t="shared" si="1304"/>
        <v>a</v>
      </c>
      <c r="B808" s="3" t="s">
        <v>2</v>
      </c>
      <c r="C808" s="4" t="s">
        <v>3</v>
      </c>
      <c r="D808" s="23">
        <f t="shared" ref="D808:F808" si="1343">D809+D810+D811+D812+D813+D814+D815</f>
        <v>117</v>
      </c>
      <c r="E808" s="23"/>
      <c r="F808" s="23">
        <f t="shared" si="1343"/>
        <v>50</v>
      </c>
      <c r="G808" s="23">
        <f t="shared" ref="G808:H808" si="1344">G809+G810+G811+G812+G813+G814+G815</f>
        <v>3000000</v>
      </c>
      <c r="H808" s="23">
        <f t="shared" si="1344"/>
        <v>3000000</v>
      </c>
      <c r="I808" s="24">
        <f t="shared" ref="I808" si="1345">I809+I810+I811+I812+I813+I814+I815</f>
        <v>2759703</v>
      </c>
      <c r="J808" s="23">
        <f t="shared" ref="J808:L808" si="1346">J809+J810+J811+J812+J813+J814+J815</f>
        <v>1057547</v>
      </c>
      <c r="K808" s="23">
        <f t="shared" si="1346"/>
        <v>3817250</v>
      </c>
      <c r="L808" s="44">
        <f t="shared" si="1346"/>
        <v>-817250</v>
      </c>
      <c r="M808" s="45">
        <f t="shared" si="1303"/>
        <v>1.2724166666666668</v>
      </c>
      <c r="N808" s="50"/>
      <c r="O808" s="12" t="s">
        <v>90</v>
      </c>
    </row>
    <row r="809" spans="1:15" ht="18.75" hidden="1" x14ac:dyDescent="0.25">
      <c r="A809" s="13" t="str">
        <f t="shared" si="1304"/>
        <v>b</v>
      </c>
      <c r="B809" s="5" t="s">
        <v>2</v>
      </c>
      <c r="C809" s="6" t="s">
        <v>4</v>
      </c>
      <c r="D809" s="24"/>
      <c r="E809" s="24"/>
      <c r="F809" s="24"/>
      <c r="G809" s="26">
        <v>0</v>
      </c>
      <c r="H809" s="26">
        <v>0</v>
      </c>
      <c r="I809" s="24"/>
      <c r="J809" s="24"/>
      <c r="K809" s="24">
        <f t="shared" ref="K809:K818" si="1347">I809+J809</f>
        <v>0</v>
      </c>
      <c r="L809" s="43">
        <f t="shared" ref="L809:L818" si="1348">H809-K809</f>
        <v>0</v>
      </c>
      <c r="M809" s="46" t="e">
        <f t="shared" si="1303"/>
        <v>#DIV/0!</v>
      </c>
      <c r="N809" s="17"/>
      <c r="O809" s="12" t="s">
        <v>90</v>
      </c>
    </row>
    <row r="810" spans="1:15" ht="18.75" x14ac:dyDescent="0.25">
      <c r="A810" s="13" t="str">
        <f t="shared" si="1304"/>
        <v>a</v>
      </c>
      <c r="B810" s="5" t="s">
        <v>2</v>
      </c>
      <c r="C810" s="6" t="s">
        <v>5</v>
      </c>
      <c r="D810" s="24"/>
      <c r="E810" s="24"/>
      <c r="F810" s="24">
        <v>50</v>
      </c>
      <c r="G810" s="26">
        <v>286000</v>
      </c>
      <c r="H810" s="26">
        <v>288135</v>
      </c>
      <c r="I810" s="24">
        <v>216630</v>
      </c>
      <c r="J810" s="24">
        <v>71505</v>
      </c>
      <c r="K810" s="24">
        <f t="shared" si="1347"/>
        <v>288135</v>
      </c>
      <c r="L810" s="43">
        <f t="shared" si="1348"/>
        <v>0</v>
      </c>
      <c r="M810" s="46">
        <f t="shared" si="1303"/>
        <v>1</v>
      </c>
      <c r="N810" s="50"/>
      <c r="O810" s="12" t="s">
        <v>90</v>
      </c>
    </row>
    <row r="811" spans="1:15" ht="18.75" hidden="1" x14ac:dyDescent="0.25">
      <c r="A811" s="13" t="str">
        <f t="shared" si="1304"/>
        <v>b</v>
      </c>
      <c r="B811" s="5" t="s">
        <v>2</v>
      </c>
      <c r="C811" s="6" t="s">
        <v>6</v>
      </c>
      <c r="D811" s="24"/>
      <c r="E811" s="24"/>
      <c r="F811" s="24"/>
      <c r="G811" s="26">
        <v>0</v>
      </c>
      <c r="H811" s="26">
        <v>0</v>
      </c>
      <c r="I811" s="24"/>
      <c r="J811" s="24"/>
      <c r="K811" s="24">
        <f t="shared" si="1347"/>
        <v>0</v>
      </c>
      <c r="L811" s="43">
        <f t="shared" si="1348"/>
        <v>0</v>
      </c>
      <c r="M811" s="46" t="e">
        <f t="shared" si="1303"/>
        <v>#DIV/0!</v>
      </c>
      <c r="N811" s="17"/>
      <c r="O811" s="12" t="s">
        <v>90</v>
      </c>
    </row>
    <row r="812" spans="1:15" ht="18.75" hidden="1" x14ac:dyDescent="0.25">
      <c r="A812" s="13" t="str">
        <f t="shared" si="1304"/>
        <v>b</v>
      </c>
      <c r="B812" s="5" t="s">
        <v>2</v>
      </c>
      <c r="C812" s="7" t="s">
        <v>7</v>
      </c>
      <c r="D812" s="24"/>
      <c r="E812" s="24"/>
      <c r="F812" s="24"/>
      <c r="G812" s="26">
        <v>0</v>
      </c>
      <c r="H812" s="26">
        <v>0</v>
      </c>
      <c r="I812" s="24"/>
      <c r="J812" s="24"/>
      <c r="K812" s="24">
        <f t="shared" si="1347"/>
        <v>0</v>
      </c>
      <c r="L812" s="43">
        <f t="shared" si="1348"/>
        <v>0</v>
      </c>
      <c r="M812" s="46" t="e">
        <f t="shared" si="1303"/>
        <v>#DIV/0!</v>
      </c>
      <c r="N812" s="17"/>
      <c r="O812" s="12" t="s">
        <v>90</v>
      </c>
    </row>
    <row r="813" spans="1:15" ht="18.75" hidden="1" x14ac:dyDescent="0.25">
      <c r="A813" s="13" t="str">
        <f t="shared" si="1304"/>
        <v>b</v>
      </c>
      <c r="B813" s="5" t="s">
        <v>2</v>
      </c>
      <c r="C813" s="7" t="s">
        <v>8</v>
      </c>
      <c r="D813" s="24"/>
      <c r="E813" s="24"/>
      <c r="F813" s="24"/>
      <c r="G813" s="26">
        <v>0</v>
      </c>
      <c r="H813" s="26">
        <v>0</v>
      </c>
      <c r="I813" s="24"/>
      <c r="J813" s="24"/>
      <c r="K813" s="24">
        <f t="shared" si="1347"/>
        <v>0</v>
      </c>
      <c r="L813" s="43">
        <f t="shared" si="1348"/>
        <v>0</v>
      </c>
      <c r="M813" s="46" t="e">
        <f t="shared" si="1303"/>
        <v>#DIV/0!</v>
      </c>
      <c r="N813" s="17"/>
      <c r="O813" s="12" t="s">
        <v>90</v>
      </c>
    </row>
    <row r="814" spans="1:15" ht="18.75" x14ac:dyDescent="0.25">
      <c r="A814" s="13" t="str">
        <f t="shared" si="1304"/>
        <v>a</v>
      </c>
      <c r="B814" s="5" t="s">
        <v>2</v>
      </c>
      <c r="C814" s="7" t="s">
        <v>9</v>
      </c>
      <c r="D814" s="24">
        <v>117</v>
      </c>
      <c r="E814" s="24"/>
      <c r="F814" s="24"/>
      <c r="G814" s="26">
        <v>2714000</v>
      </c>
      <c r="H814" s="26">
        <v>2711865</v>
      </c>
      <c r="I814" s="24">
        <v>2543073</v>
      </c>
      <c r="J814" s="24">
        <v>986042</v>
      </c>
      <c r="K814" s="24">
        <f t="shared" si="1347"/>
        <v>3529115</v>
      </c>
      <c r="L814" s="43">
        <f t="shared" si="1348"/>
        <v>-817250</v>
      </c>
      <c r="M814" s="46">
        <f t="shared" si="1303"/>
        <v>1.3013608715773093</v>
      </c>
      <c r="N814" s="50"/>
      <c r="O814" s="12" t="s">
        <v>90</v>
      </c>
    </row>
    <row r="815" spans="1:15" ht="18.75" hidden="1" x14ac:dyDescent="0.25">
      <c r="A815" s="13" t="str">
        <f t="shared" si="1304"/>
        <v>b</v>
      </c>
      <c r="B815" s="5" t="s">
        <v>2</v>
      </c>
      <c r="C815" s="7" t="s">
        <v>10</v>
      </c>
      <c r="D815" s="24"/>
      <c r="E815" s="24"/>
      <c r="F815" s="24"/>
      <c r="G815" s="26">
        <v>0</v>
      </c>
      <c r="H815" s="26">
        <v>0</v>
      </c>
      <c r="I815" s="24"/>
      <c r="J815" s="24"/>
      <c r="K815" s="24">
        <f t="shared" si="1347"/>
        <v>0</v>
      </c>
      <c r="L815" s="43">
        <f t="shared" si="1348"/>
        <v>0</v>
      </c>
      <c r="M815" s="46" t="e">
        <f t="shared" si="1303"/>
        <v>#DIV/0!</v>
      </c>
      <c r="N815" s="17"/>
      <c r="O815" s="12" t="s">
        <v>90</v>
      </c>
    </row>
    <row r="816" spans="1:15" ht="18.75" hidden="1" x14ac:dyDescent="0.25">
      <c r="A816" s="13" t="str">
        <f t="shared" si="1304"/>
        <v>b</v>
      </c>
      <c r="B816" s="5" t="s">
        <v>2</v>
      </c>
      <c r="C816" s="4" t="s">
        <v>11</v>
      </c>
      <c r="D816" s="23"/>
      <c r="E816" s="23"/>
      <c r="F816" s="23"/>
      <c r="G816" s="23">
        <v>0</v>
      </c>
      <c r="H816" s="23">
        <v>0</v>
      </c>
      <c r="I816" s="24"/>
      <c r="J816" s="23"/>
      <c r="K816" s="23">
        <f t="shared" si="1347"/>
        <v>0</v>
      </c>
      <c r="L816" s="44">
        <f t="shared" si="1348"/>
        <v>0</v>
      </c>
      <c r="M816" s="45" t="e">
        <f t="shared" si="1303"/>
        <v>#DIV/0!</v>
      </c>
      <c r="N816" s="16"/>
      <c r="O816" s="12" t="s">
        <v>90</v>
      </c>
    </row>
    <row r="817" spans="1:15" ht="18.75" hidden="1" x14ac:dyDescent="0.25">
      <c r="A817" s="13" t="str">
        <f t="shared" si="1304"/>
        <v>b</v>
      </c>
      <c r="B817" s="5" t="s">
        <v>2</v>
      </c>
      <c r="C817" s="4" t="s">
        <v>12</v>
      </c>
      <c r="D817" s="23"/>
      <c r="E817" s="23"/>
      <c r="F817" s="23"/>
      <c r="G817" s="23">
        <v>0</v>
      </c>
      <c r="H817" s="23">
        <v>0</v>
      </c>
      <c r="I817" s="24"/>
      <c r="J817" s="23"/>
      <c r="K817" s="23">
        <f t="shared" si="1347"/>
        <v>0</v>
      </c>
      <c r="L817" s="44">
        <f t="shared" si="1348"/>
        <v>0</v>
      </c>
      <c r="M817" s="45" t="e">
        <f t="shared" si="1303"/>
        <v>#DIV/0!</v>
      </c>
      <c r="N817" s="16"/>
      <c r="O817" s="12" t="s">
        <v>90</v>
      </c>
    </row>
    <row r="818" spans="1:15" ht="18.75" hidden="1" x14ac:dyDescent="0.25">
      <c r="A818" s="13" t="str">
        <f t="shared" si="1304"/>
        <v>b</v>
      </c>
      <c r="B818" s="5" t="s">
        <v>2</v>
      </c>
      <c r="C818" s="4" t="s">
        <v>13</v>
      </c>
      <c r="D818" s="23"/>
      <c r="E818" s="23"/>
      <c r="F818" s="23"/>
      <c r="G818" s="23">
        <v>0</v>
      </c>
      <c r="H818" s="23">
        <v>0</v>
      </c>
      <c r="I818" s="24"/>
      <c r="J818" s="23"/>
      <c r="K818" s="23">
        <f t="shared" si="1347"/>
        <v>0</v>
      </c>
      <c r="L818" s="44">
        <f t="shared" si="1348"/>
        <v>0</v>
      </c>
      <c r="M818" s="45" t="e">
        <f t="shared" si="1303"/>
        <v>#DIV/0!</v>
      </c>
      <c r="N818" s="16"/>
      <c r="O818" s="12" t="s">
        <v>90</v>
      </c>
    </row>
    <row r="819" spans="1:15" ht="71.25" customHeight="1" x14ac:dyDescent="0.25">
      <c r="A819" s="13" t="str">
        <f t="shared" si="1304"/>
        <v>a</v>
      </c>
      <c r="B819" s="18" t="s">
        <v>170</v>
      </c>
      <c r="C819" s="19" t="s">
        <v>71</v>
      </c>
      <c r="D819" s="24">
        <f t="shared" ref="D819" si="1349">D820+D828+D829+D830</f>
        <v>78650</v>
      </c>
      <c r="E819" s="24">
        <f t="shared" ref="E819:F819" si="1350">E820+E828+E829+E830</f>
        <v>31260.31</v>
      </c>
      <c r="F819" s="24">
        <f t="shared" si="1350"/>
        <v>31117.19</v>
      </c>
      <c r="G819" s="25">
        <f t="shared" ref="G819:H819" si="1351">G820+G828+G829+G830</f>
        <v>9800000</v>
      </c>
      <c r="H819" s="25">
        <f t="shared" si="1351"/>
        <v>9750000</v>
      </c>
      <c r="I819" s="24">
        <f t="shared" ref="I819" si="1352">I820+I828+I829+I830</f>
        <v>7436964</v>
      </c>
      <c r="J819" s="24">
        <f t="shared" ref="J819" si="1353">J820+J828+J829+J830</f>
        <v>2142929</v>
      </c>
      <c r="K819" s="24">
        <f t="shared" ref="K819" si="1354">K820+K828+K829+K830</f>
        <v>9579893</v>
      </c>
      <c r="L819" s="43">
        <f t="shared" ref="L819" si="1355">L820+L828+L829+L830</f>
        <v>170107</v>
      </c>
      <c r="M819" s="46">
        <f t="shared" si="1303"/>
        <v>0.98255312820512819</v>
      </c>
      <c r="N819" s="50"/>
      <c r="O819" s="12" t="s">
        <v>90</v>
      </c>
    </row>
    <row r="820" spans="1:15" ht="18.75" x14ac:dyDescent="0.25">
      <c r="A820" s="13" t="str">
        <f t="shared" si="1304"/>
        <v>a</v>
      </c>
      <c r="B820" s="3" t="s">
        <v>2</v>
      </c>
      <c r="C820" s="4" t="s">
        <v>3</v>
      </c>
      <c r="D820" s="23">
        <f t="shared" ref="D820" si="1356">D821+D822+D823+D824+D825+D826+D827</f>
        <v>78650</v>
      </c>
      <c r="E820" s="23">
        <f t="shared" ref="E820:F820" si="1357">E821+E822+E823+E824+E825+E826+E827</f>
        <v>31260.31</v>
      </c>
      <c r="F820" s="23">
        <f t="shared" si="1357"/>
        <v>31117.19</v>
      </c>
      <c r="G820" s="23">
        <f t="shared" ref="G820:H820" si="1358">G821+G822+G823+G824+G825+G826+G827</f>
        <v>9800000</v>
      </c>
      <c r="H820" s="23">
        <f t="shared" si="1358"/>
        <v>9750000</v>
      </c>
      <c r="I820" s="24">
        <f t="shared" ref="I820" si="1359">I821+I822+I823+I824+I825+I826+I827</f>
        <v>7436964</v>
      </c>
      <c r="J820" s="23">
        <f t="shared" ref="J820:L820" si="1360">J821+J822+J823+J824+J825+J826+J827</f>
        <v>2142929</v>
      </c>
      <c r="K820" s="23">
        <f t="shared" si="1360"/>
        <v>9579893</v>
      </c>
      <c r="L820" s="44">
        <f t="shared" si="1360"/>
        <v>170107</v>
      </c>
      <c r="M820" s="45">
        <f t="shared" si="1303"/>
        <v>0.98255312820512819</v>
      </c>
      <c r="N820" s="50"/>
      <c r="O820" s="12" t="s">
        <v>90</v>
      </c>
    </row>
    <row r="821" spans="1:15" ht="18.75" hidden="1" x14ac:dyDescent="0.25">
      <c r="A821" s="13" t="str">
        <f t="shared" si="1304"/>
        <v>b</v>
      </c>
      <c r="B821" s="5" t="s">
        <v>2</v>
      </c>
      <c r="C821" s="6" t="s">
        <v>4</v>
      </c>
      <c r="D821" s="24"/>
      <c r="E821" s="24"/>
      <c r="F821" s="24"/>
      <c r="G821" s="26">
        <v>0</v>
      </c>
      <c r="H821" s="26">
        <v>0</v>
      </c>
      <c r="I821" s="24"/>
      <c r="J821" s="24"/>
      <c r="K821" s="24">
        <f t="shared" ref="K821:K830" si="1361">I821+J821</f>
        <v>0</v>
      </c>
      <c r="L821" s="43">
        <f t="shared" ref="L821:L830" si="1362">H821-K821</f>
        <v>0</v>
      </c>
      <c r="M821" s="46" t="e">
        <f t="shared" si="1303"/>
        <v>#DIV/0!</v>
      </c>
      <c r="N821" s="17"/>
      <c r="O821" s="12" t="s">
        <v>90</v>
      </c>
    </row>
    <row r="822" spans="1:15" ht="18.75" x14ac:dyDescent="0.25">
      <c r="A822" s="13" t="str">
        <f t="shared" si="1304"/>
        <v>a</v>
      </c>
      <c r="B822" s="5" t="s">
        <v>2</v>
      </c>
      <c r="C822" s="6" t="s">
        <v>5</v>
      </c>
      <c r="D822" s="24"/>
      <c r="E822" s="24"/>
      <c r="F822" s="24"/>
      <c r="G822" s="26">
        <v>216000</v>
      </c>
      <c r="H822" s="26">
        <v>240000</v>
      </c>
      <c r="I822" s="24">
        <v>165677</v>
      </c>
      <c r="J822" s="24">
        <v>74323</v>
      </c>
      <c r="K822" s="24">
        <f t="shared" si="1361"/>
        <v>240000</v>
      </c>
      <c r="L822" s="43">
        <f t="shared" si="1362"/>
        <v>0</v>
      </c>
      <c r="M822" s="46">
        <f t="shared" si="1303"/>
        <v>1</v>
      </c>
      <c r="N822" s="50"/>
      <c r="O822" s="12" t="s">
        <v>90</v>
      </c>
    </row>
    <row r="823" spans="1:15" ht="18.75" hidden="1" x14ac:dyDescent="0.25">
      <c r="A823" s="13" t="str">
        <f t="shared" si="1304"/>
        <v>b</v>
      </c>
      <c r="B823" s="5" t="s">
        <v>2</v>
      </c>
      <c r="C823" s="6" t="s">
        <v>6</v>
      </c>
      <c r="D823" s="24"/>
      <c r="E823" s="24"/>
      <c r="F823" s="24"/>
      <c r="G823" s="26">
        <v>0</v>
      </c>
      <c r="H823" s="26">
        <v>0</v>
      </c>
      <c r="I823" s="24"/>
      <c r="J823" s="24"/>
      <c r="K823" s="24">
        <f t="shared" si="1361"/>
        <v>0</v>
      </c>
      <c r="L823" s="43">
        <f t="shared" si="1362"/>
        <v>0</v>
      </c>
      <c r="M823" s="46" t="e">
        <f t="shared" si="1303"/>
        <v>#DIV/0!</v>
      </c>
      <c r="N823" s="17"/>
      <c r="O823" s="12" t="s">
        <v>90</v>
      </c>
    </row>
    <row r="824" spans="1:15" ht="18.75" hidden="1" x14ac:dyDescent="0.25">
      <c r="A824" s="13" t="str">
        <f t="shared" si="1304"/>
        <v>b</v>
      </c>
      <c r="B824" s="5" t="s">
        <v>2</v>
      </c>
      <c r="C824" s="7" t="s">
        <v>7</v>
      </c>
      <c r="D824" s="24"/>
      <c r="E824" s="24"/>
      <c r="F824" s="24"/>
      <c r="G824" s="26">
        <v>0</v>
      </c>
      <c r="H824" s="26">
        <v>0</v>
      </c>
      <c r="I824" s="24"/>
      <c r="J824" s="24"/>
      <c r="K824" s="24">
        <f t="shared" si="1361"/>
        <v>0</v>
      </c>
      <c r="L824" s="43">
        <f t="shared" si="1362"/>
        <v>0</v>
      </c>
      <c r="M824" s="46" t="e">
        <f t="shared" si="1303"/>
        <v>#DIV/0!</v>
      </c>
      <c r="N824" s="17"/>
      <c r="O824" s="12" t="s">
        <v>90</v>
      </c>
    </row>
    <row r="825" spans="1:15" ht="18.75" hidden="1" x14ac:dyDescent="0.25">
      <c r="A825" s="13" t="str">
        <f t="shared" si="1304"/>
        <v>b</v>
      </c>
      <c r="B825" s="5" t="s">
        <v>2</v>
      </c>
      <c r="C825" s="7" t="s">
        <v>8</v>
      </c>
      <c r="D825" s="24"/>
      <c r="E825" s="24"/>
      <c r="F825" s="24"/>
      <c r="G825" s="26">
        <v>0</v>
      </c>
      <c r="H825" s="26">
        <v>0</v>
      </c>
      <c r="I825" s="24"/>
      <c r="J825" s="24"/>
      <c r="K825" s="24">
        <f t="shared" si="1361"/>
        <v>0</v>
      </c>
      <c r="L825" s="43">
        <f t="shared" si="1362"/>
        <v>0</v>
      </c>
      <c r="M825" s="46" t="e">
        <f t="shared" si="1303"/>
        <v>#DIV/0!</v>
      </c>
      <c r="N825" s="17"/>
      <c r="O825" s="12" t="s">
        <v>90</v>
      </c>
    </row>
    <row r="826" spans="1:15" ht="18.75" x14ac:dyDescent="0.25">
      <c r="A826" s="13" t="str">
        <f t="shared" si="1304"/>
        <v>a</v>
      </c>
      <c r="B826" s="5" t="s">
        <v>2</v>
      </c>
      <c r="C826" s="7" t="s">
        <v>9</v>
      </c>
      <c r="D826" s="24">
        <v>78650</v>
      </c>
      <c r="E826" s="24">
        <v>31260.31</v>
      </c>
      <c r="F826" s="24">
        <v>31117.19</v>
      </c>
      <c r="G826" s="26">
        <v>9584000</v>
      </c>
      <c r="H826" s="26">
        <v>9510000</v>
      </c>
      <c r="I826" s="24">
        <v>7271287</v>
      </c>
      <c r="J826" s="24">
        <v>2068606</v>
      </c>
      <c r="K826" s="24">
        <f t="shared" si="1361"/>
        <v>9339893</v>
      </c>
      <c r="L826" s="43">
        <f t="shared" si="1362"/>
        <v>170107</v>
      </c>
      <c r="M826" s="46">
        <f t="shared" si="1303"/>
        <v>0.98211282860147209</v>
      </c>
      <c r="N826" s="50"/>
      <c r="O826" s="12" t="s">
        <v>90</v>
      </c>
    </row>
    <row r="827" spans="1:15" ht="18.75" hidden="1" x14ac:dyDescent="0.25">
      <c r="A827" s="13" t="str">
        <f t="shared" si="1304"/>
        <v>b</v>
      </c>
      <c r="B827" s="5" t="s">
        <v>2</v>
      </c>
      <c r="C827" s="7" t="s">
        <v>10</v>
      </c>
      <c r="D827" s="24"/>
      <c r="E827" s="24"/>
      <c r="F827" s="24"/>
      <c r="G827" s="26">
        <v>0</v>
      </c>
      <c r="H827" s="26">
        <v>0</v>
      </c>
      <c r="I827" s="24"/>
      <c r="J827" s="24"/>
      <c r="K827" s="24">
        <f t="shared" si="1361"/>
        <v>0</v>
      </c>
      <c r="L827" s="43">
        <f t="shared" si="1362"/>
        <v>0</v>
      </c>
      <c r="M827" s="46" t="e">
        <f t="shared" si="1303"/>
        <v>#DIV/0!</v>
      </c>
      <c r="N827" s="17"/>
      <c r="O827" s="12" t="s">
        <v>90</v>
      </c>
    </row>
    <row r="828" spans="1:15" ht="18.75" hidden="1" x14ac:dyDescent="0.25">
      <c r="A828" s="13" t="str">
        <f t="shared" si="1304"/>
        <v>b</v>
      </c>
      <c r="B828" s="5" t="s">
        <v>2</v>
      </c>
      <c r="C828" s="4" t="s">
        <v>11</v>
      </c>
      <c r="D828" s="23"/>
      <c r="E828" s="23"/>
      <c r="F828" s="23"/>
      <c r="G828" s="23">
        <v>0</v>
      </c>
      <c r="H828" s="23">
        <v>0</v>
      </c>
      <c r="I828" s="24"/>
      <c r="J828" s="23"/>
      <c r="K828" s="23">
        <f t="shared" si="1361"/>
        <v>0</v>
      </c>
      <c r="L828" s="44">
        <f t="shared" si="1362"/>
        <v>0</v>
      </c>
      <c r="M828" s="45" t="e">
        <f t="shared" si="1303"/>
        <v>#DIV/0!</v>
      </c>
      <c r="N828" s="16"/>
      <c r="O828" s="12" t="s">
        <v>90</v>
      </c>
    </row>
    <row r="829" spans="1:15" ht="18.75" hidden="1" x14ac:dyDescent="0.25">
      <c r="A829" s="13" t="str">
        <f t="shared" si="1304"/>
        <v>b</v>
      </c>
      <c r="B829" s="5" t="s">
        <v>2</v>
      </c>
      <c r="C829" s="4" t="s">
        <v>12</v>
      </c>
      <c r="D829" s="23"/>
      <c r="E829" s="23"/>
      <c r="F829" s="23"/>
      <c r="G829" s="23">
        <v>0</v>
      </c>
      <c r="H829" s="23">
        <v>0</v>
      </c>
      <c r="I829" s="24"/>
      <c r="J829" s="23"/>
      <c r="K829" s="23">
        <f t="shared" si="1361"/>
        <v>0</v>
      </c>
      <c r="L829" s="44">
        <f t="shared" si="1362"/>
        <v>0</v>
      </c>
      <c r="M829" s="45" t="e">
        <f t="shared" si="1303"/>
        <v>#DIV/0!</v>
      </c>
      <c r="N829" s="16"/>
      <c r="O829" s="12" t="s">
        <v>90</v>
      </c>
    </row>
    <row r="830" spans="1:15" ht="18.75" hidden="1" x14ac:dyDescent="0.25">
      <c r="A830" s="13" t="str">
        <f t="shared" si="1304"/>
        <v>b</v>
      </c>
      <c r="B830" s="5" t="s">
        <v>2</v>
      </c>
      <c r="C830" s="4" t="s">
        <v>13</v>
      </c>
      <c r="D830" s="23"/>
      <c r="E830" s="23"/>
      <c r="F830" s="23"/>
      <c r="G830" s="23">
        <v>0</v>
      </c>
      <c r="H830" s="23">
        <v>0</v>
      </c>
      <c r="I830" s="24"/>
      <c r="J830" s="23"/>
      <c r="K830" s="23">
        <f t="shared" si="1361"/>
        <v>0</v>
      </c>
      <c r="L830" s="44">
        <f t="shared" si="1362"/>
        <v>0</v>
      </c>
      <c r="M830" s="45" t="e">
        <f t="shared" si="1303"/>
        <v>#DIV/0!</v>
      </c>
      <c r="N830" s="16"/>
      <c r="O830" s="12" t="s">
        <v>90</v>
      </c>
    </row>
    <row r="831" spans="1:15" ht="36" x14ac:dyDescent="0.25">
      <c r="A831" s="13" t="str">
        <f t="shared" si="1304"/>
        <v>a</v>
      </c>
      <c r="B831" s="18" t="s">
        <v>171</v>
      </c>
      <c r="C831" s="19" t="s">
        <v>72</v>
      </c>
      <c r="D831" s="24">
        <f t="shared" ref="D831" si="1363">D832+D840+D841+D842</f>
        <v>96864</v>
      </c>
      <c r="E831" s="24">
        <f t="shared" ref="E831:F831" si="1364">E832+E840+E841+E842</f>
        <v>11569.33</v>
      </c>
      <c r="F831" s="24">
        <f t="shared" si="1364"/>
        <v>26715.8</v>
      </c>
      <c r="G831" s="24">
        <f t="shared" ref="G831:J831" si="1365">G832+G840+G841+G842</f>
        <v>44725000</v>
      </c>
      <c r="H831" s="24">
        <f t="shared" si="1365"/>
        <v>44616570</v>
      </c>
      <c r="I831" s="24">
        <f t="shared" ref="I831" si="1366">I832+I840+I841+I842</f>
        <v>28165073</v>
      </c>
      <c r="J831" s="24">
        <f t="shared" si="1365"/>
        <v>16576982</v>
      </c>
      <c r="K831" s="24">
        <f t="shared" ref="K831" si="1367">K832+K840+K841+K842</f>
        <v>44742055</v>
      </c>
      <c r="L831" s="43">
        <f t="shared" ref="L831" si="1368">L832+L840+L841+L842</f>
        <v>-125485</v>
      </c>
      <c r="M831" s="46">
        <f t="shared" si="1303"/>
        <v>1.0028125201018365</v>
      </c>
      <c r="N831" s="50"/>
    </row>
    <row r="832" spans="1:15" ht="18.75" x14ac:dyDescent="0.25">
      <c r="A832" s="13" t="str">
        <f t="shared" si="1304"/>
        <v>a</v>
      </c>
      <c r="B832" s="3" t="s">
        <v>2</v>
      </c>
      <c r="C832" s="4" t="s">
        <v>3</v>
      </c>
      <c r="D832" s="23">
        <f t="shared" ref="D832:E832" si="1369">D833+D834+D835+D836+D837+D838+D839</f>
        <v>96864</v>
      </c>
      <c r="E832" s="23">
        <f t="shared" si="1369"/>
        <v>11569.33</v>
      </c>
      <c r="F832" s="23">
        <f t="shared" ref="F832" si="1370">F833+F834+F835+F836+F837+F838+F839</f>
        <v>2819.8</v>
      </c>
      <c r="G832" s="23">
        <f t="shared" ref="G832:J832" si="1371">G833+G834+G835+G836+G837+G838+G839</f>
        <v>44592000</v>
      </c>
      <c r="H832" s="23">
        <f t="shared" si="1371"/>
        <v>44483570</v>
      </c>
      <c r="I832" s="24">
        <f t="shared" ref="I832" si="1372">I833+I834+I835+I836+I837+I838+I839</f>
        <v>28130303</v>
      </c>
      <c r="J832" s="23">
        <f t="shared" si="1371"/>
        <v>16478752</v>
      </c>
      <c r="K832" s="23">
        <f t="shared" ref="K832:L832" si="1373">K833+K834+K835+K836+K837+K838+K839</f>
        <v>44609055</v>
      </c>
      <c r="L832" s="44">
        <f t="shared" si="1373"/>
        <v>-125485</v>
      </c>
      <c r="M832" s="45">
        <f t="shared" si="1303"/>
        <v>1.0028209291655323</v>
      </c>
      <c r="N832" s="50"/>
    </row>
    <row r="833" spans="1:15" ht="18.75" hidden="1" x14ac:dyDescent="0.25">
      <c r="A833" s="13" t="str">
        <f t="shared" si="1304"/>
        <v>b</v>
      </c>
      <c r="B833" s="5" t="s">
        <v>2</v>
      </c>
      <c r="C833" s="6" t="s">
        <v>4</v>
      </c>
      <c r="D833" s="24">
        <f t="shared" ref="D833:D842" si="1374">D845+D857</f>
        <v>0</v>
      </c>
      <c r="E833" s="24">
        <f t="shared" ref="E833:F833" si="1375">E845+E857</f>
        <v>0</v>
      </c>
      <c r="F833" s="24">
        <f t="shared" si="1375"/>
        <v>0</v>
      </c>
      <c r="G833" s="24">
        <f t="shared" ref="G833:G842" si="1376">G845+G857</f>
        <v>0</v>
      </c>
      <c r="H833" s="24">
        <f t="shared" ref="H833:J833" si="1377">H845+H857</f>
        <v>0</v>
      </c>
      <c r="I833" s="24">
        <f t="shared" ref="I833" si="1378">I845+I857</f>
        <v>0</v>
      </c>
      <c r="J833" s="24">
        <f t="shared" si="1377"/>
        <v>0</v>
      </c>
      <c r="K833" s="24">
        <f t="shared" ref="K833:L833" si="1379">K845+K857</f>
        <v>0</v>
      </c>
      <c r="L833" s="43">
        <f t="shared" si="1379"/>
        <v>0</v>
      </c>
      <c r="M833" s="46" t="e">
        <f t="shared" si="1303"/>
        <v>#DIV/0!</v>
      </c>
      <c r="N833" s="17"/>
    </row>
    <row r="834" spans="1:15" ht="18.75" x14ac:dyDescent="0.25">
      <c r="A834" s="13" t="str">
        <f t="shared" si="1304"/>
        <v>a</v>
      </c>
      <c r="B834" s="5" t="s">
        <v>2</v>
      </c>
      <c r="C834" s="6" t="s">
        <v>5</v>
      </c>
      <c r="D834" s="24">
        <f t="shared" si="1374"/>
        <v>96864</v>
      </c>
      <c r="E834" s="24">
        <f t="shared" ref="E834:F834" si="1380">E846+E858</f>
        <v>11569.33</v>
      </c>
      <c r="F834" s="24">
        <f t="shared" si="1380"/>
        <v>2819.8</v>
      </c>
      <c r="G834" s="24">
        <f t="shared" si="1376"/>
        <v>36450000</v>
      </c>
      <c r="H834" s="24">
        <f t="shared" ref="H834:J834" si="1381">H846+H858</f>
        <v>36341570</v>
      </c>
      <c r="I834" s="24">
        <f t="shared" ref="I834" si="1382">I846+I858</f>
        <v>24079290</v>
      </c>
      <c r="J834" s="24">
        <f t="shared" si="1381"/>
        <v>13809300</v>
      </c>
      <c r="K834" s="24">
        <f t="shared" ref="K834:L834" si="1383">K846+K858</f>
        <v>37888590</v>
      </c>
      <c r="L834" s="43">
        <f t="shared" si="1383"/>
        <v>-1547020</v>
      </c>
      <c r="M834" s="46">
        <f t="shared" si="1303"/>
        <v>1.0425688818617358</v>
      </c>
      <c r="N834" s="50"/>
    </row>
    <row r="835" spans="1:15" ht="18.75" hidden="1" x14ac:dyDescent="0.25">
      <c r="A835" s="13" t="str">
        <f t="shared" si="1304"/>
        <v>b</v>
      </c>
      <c r="B835" s="5" t="s">
        <v>2</v>
      </c>
      <c r="C835" s="6" t="s">
        <v>6</v>
      </c>
      <c r="D835" s="24">
        <f t="shared" si="1374"/>
        <v>0</v>
      </c>
      <c r="E835" s="24">
        <f t="shared" ref="E835:F835" si="1384">E847+E859</f>
        <v>0</v>
      </c>
      <c r="F835" s="24">
        <f t="shared" si="1384"/>
        <v>0</v>
      </c>
      <c r="G835" s="24">
        <f t="shared" si="1376"/>
        <v>0</v>
      </c>
      <c r="H835" s="24">
        <f t="shared" ref="H835:J835" si="1385">H847+H859</f>
        <v>0</v>
      </c>
      <c r="I835" s="24">
        <f t="shared" ref="I835" si="1386">I847+I859</f>
        <v>0</v>
      </c>
      <c r="J835" s="24">
        <f t="shared" si="1385"/>
        <v>0</v>
      </c>
      <c r="K835" s="24">
        <f t="shared" ref="K835:L835" si="1387">K847+K859</f>
        <v>0</v>
      </c>
      <c r="L835" s="43">
        <f t="shared" si="1387"/>
        <v>0</v>
      </c>
      <c r="M835" s="46" t="e">
        <f t="shared" ref="M835:M898" si="1388">K835/H835</f>
        <v>#DIV/0!</v>
      </c>
      <c r="N835" s="17"/>
    </row>
    <row r="836" spans="1:15" ht="18.75" hidden="1" x14ac:dyDescent="0.25">
      <c r="A836" s="13" t="str">
        <f t="shared" ref="A836:A899" si="1389">IF((D836+I836+G836+H836+J836+K836)&gt;0,"a","b")</f>
        <v>b</v>
      </c>
      <c r="B836" s="5" t="s">
        <v>2</v>
      </c>
      <c r="C836" s="7" t="s">
        <v>7</v>
      </c>
      <c r="D836" s="24">
        <f t="shared" si="1374"/>
        <v>0</v>
      </c>
      <c r="E836" s="24">
        <f t="shared" ref="E836:F836" si="1390">E848+E860</f>
        <v>0</v>
      </c>
      <c r="F836" s="24">
        <f t="shared" si="1390"/>
        <v>0</v>
      </c>
      <c r="G836" s="24">
        <f t="shared" si="1376"/>
        <v>0</v>
      </c>
      <c r="H836" s="24">
        <f t="shared" ref="H836:J836" si="1391">H848+H860</f>
        <v>0</v>
      </c>
      <c r="I836" s="24">
        <f t="shared" ref="I836" si="1392">I848+I860</f>
        <v>0</v>
      </c>
      <c r="J836" s="24">
        <f t="shared" si="1391"/>
        <v>0</v>
      </c>
      <c r="K836" s="24">
        <f t="shared" ref="K836:L836" si="1393">K848+K860</f>
        <v>0</v>
      </c>
      <c r="L836" s="43">
        <f t="shared" si="1393"/>
        <v>0</v>
      </c>
      <c r="M836" s="46" t="e">
        <f t="shared" si="1388"/>
        <v>#DIV/0!</v>
      </c>
      <c r="N836" s="17"/>
    </row>
    <row r="837" spans="1:15" ht="18.75" hidden="1" x14ac:dyDescent="0.25">
      <c r="A837" s="13" t="str">
        <f t="shared" si="1389"/>
        <v>b</v>
      </c>
      <c r="B837" s="5" t="s">
        <v>2</v>
      </c>
      <c r="C837" s="7" t="s">
        <v>8</v>
      </c>
      <c r="D837" s="24">
        <f t="shared" si="1374"/>
        <v>0</v>
      </c>
      <c r="E837" s="24">
        <f t="shared" ref="E837:F837" si="1394">E849+E861</f>
        <v>0</v>
      </c>
      <c r="F837" s="24">
        <f t="shared" si="1394"/>
        <v>0</v>
      </c>
      <c r="G837" s="24">
        <f t="shared" si="1376"/>
        <v>0</v>
      </c>
      <c r="H837" s="24">
        <f t="shared" ref="H837:J837" si="1395">H849+H861</f>
        <v>0</v>
      </c>
      <c r="I837" s="24">
        <f t="shared" ref="I837" si="1396">I849+I861</f>
        <v>0</v>
      </c>
      <c r="J837" s="24">
        <f t="shared" si="1395"/>
        <v>0</v>
      </c>
      <c r="K837" s="24">
        <f t="shared" ref="K837:L837" si="1397">K849+K861</f>
        <v>0</v>
      </c>
      <c r="L837" s="43">
        <f t="shared" si="1397"/>
        <v>0</v>
      </c>
      <c r="M837" s="46" t="e">
        <f t="shared" si="1388"/>
        <v>#DIV/0!</v>
      </c>
      <c r="N837" s="17"/>
    </row>
    <row r="838" spans="1:15" ht="18.75" x14ac:dyDescent="0.25">
      <c r="A838" s="13" t="str">
        <f t="shared" si="1389"/>
        <v>a</v>
      </c>
      <c r="B838" s="5" t="s">
        <v>2</v>
      </c>
      <c r="C838" s="7" t="s">
        <v>9</v>
      </c>
      <c r="D838" s="24">
        <f t="shared" si="1374"/>
        <v>0</v>
      </c>
      <c r="E838" s="24">
        <f t="shared" ref="E838:F838" si="1398">E850+E862</f>
        <v>0</v>
      </c>
      <c r="F838" s="24">
        <f t="shared" si="1398"/>
        <v>0</v>
      </c>
      <c r="G838" s="24">
        <f t="shared" si="1376"/>
        <v>7425000</v>
      </c>
      <c r="H838" s="24">
        <f t="shared" ref="H838:J838" si="1399">H850+H862</f>
        <v>7425000</v>
      </c>
      <c r="I838" s="24">
        <f t="shared" ref="I838" si="1400">I850+I862</f>
        <v>3690264</v>
      </c>
      <c r="J838" s="24">
        <f t="shared" si="1399"/>
        <v>2313201</v>
      </c>
      <c r="K838" s="24">
        <f t="shared" ref="K838:L838" si="1401">K850+K862</f>
        <v>6003465</v>
      </c>
      <c r="L838" s="43">
        <f t="shared" si="1401"/>
        <v>1421535</v>
      </c>
      <c r="M838" s="46">
        <f t="shared" si="1388"/>
        <v>0.80854747474747479</v>
      </c>
      <c r="N838" s="50"/>
    </row>
    <row r="839" spans="1:15" ht="18.75" x14ac:dyDescent="0.25">
      <c r="A839" s="13" t="str">
        <f t="shared" si="1389"/>
        <v>a</v>
      </c>
      <c r="B839" s="5" t="s">
        <v>2</v>
      </c>
      <c r="C839" s="7" t="s">
        <v>10</v>
      </c>
      <c r="D839" s="24">
        <f t="shared" si="1374"/>
        <v>0</v>
      </c>
      <c r="E839" s="24">
        <f t="shared" ref="E839:F839" si="1402">E851+E863</f>
        <v>0</v>
      </c>
      <c r="F839" s="24">
        <f t="shared" si="1402"/>
        <v>0</v>
      </c>
      <c r="G839" s="24">
        <f t="shared" si="1376"/>
        <v>717000</v>
      </c>
      <c r="H839" s="24">
        <f t="shared" ref="H839:J839" si="1403">H851+H863</f>
        <v>717000</v>
      </c>
      <c r="I839" s="24">
        <f t="shared" ref="I839" si="1404">I851+I863</f>
        <v>360749</v>
      </c>
      <c r="J839" s="24">
        <f t="shared" si="1403"/>
        <v>356251</v>
      </c>
      <c r="K839" s="24">
        <f t="shared" ref="K839:L839" si="1405">K851+K863</f>
        <v>717000</v>
      </c>
      <c r="L839" s="43">
        <f t="shared" si="1405"/>
        <v>0</v>
      </c>
      <c r="M839" s="46">
        <f t="shared" si="1388"/>
        <v>1</v>
      </c>
      <c r="N839" s="51"/>
    </row>
    <row r="840" spans="1:15" ht="18.75" x14ac:dyDescent="0.25">
      <c r="A840" s="13" t="str">
        <f t="shared" si="1389"/>
        <v>a</v>
      </c>
      <c r="B840" s="3" t="s">
        <v>2</v>
      </c>
      <c r="C840" s="4" t="s">
        <v>11</v>
      </c>
      <c r="D840" s="23">
        <f t="shared" si="1374"/>
        <v>0</v>
      </c>
      <c r="E840" s="23">
        <f t="shared" ref="E840:F840" si="1406">E852+E864</f>
        <v>0</v>
      </c>
      <c r="F840" s="23">
        <f t="shared" si="1406"/>
        <v>23896</v>
      </c>
      <c r="G840" s="23">
        <f t="shared" si="1376"/>
        <v>133000</v>
      </c>
      <c r="H840" s="23">
        <f t="shared" ref="H840:J840" si="1407">H852+H864</f>
        <v>133000</v>
      </c>
      <c r="I840" s="24">
        <f t="shared" ref="I840" si="1408">I852+I864</f>
        <v>34770</v>
      </c>
      <c r="J840" s="23">
        <f t="shared" si="1407"/>
        <v>98230</v>
      </c>
      <c r="K840" s="23">
        <f t="shared" ref="K840:L840" si="1409">K852+K864</f>
        <v>133000</v>
      </c>
      <c r="L840" s="44">
        <f t="shared" si="1409"/>
        <v>0</v>
      </c>
      <c r="M840" s="45">
        <f t="shared" si="1388"/>
        <v>1</v>
      </c>
      <c r="N840" s="50"/>
    </row>
    <row r="841" spans="1:15" ht="18.75" hidden="1" x14ac:dyDescent="0.25">
      <c r="A841" s="13" t="str">
        <f t="shared" si="1389"/>
        <v>b</v>
      </c>
      <c r="B841" s="3" t="s">
        <v>2</v>
      </c>
      <c r="C841" s="4" t="s">
        <v>12</v>
      </c>
      <c r="D841" s="23">
        <f t="shared" si="1374"/>
        <v>0</v>
      </c>
      <c r="E841" s="23">
        <f t="shared" ref="E841:F841" si="1410">E853+E865</f>
        <v>0</v>
      </c>
      <c r="F841" s="23">
        <f t="shared" si="1410"/>
        <v>0</v>
      </c>
      <c r="G841" s="23">
        <f t="shared" si="1376"/>
        <v>0</v>
      </c>
      <c r="H841" s="23">
        <f t="shared" ref="H841:J841" si="1411">H853+H865</f>
        <v>0</v>
      </c>
      <c r="I841" s="24">
        <f t="shared" ref="I841" si="1412">I853+I865</f>
        <v>0</v>
      </c>
      <c r="J841" s="23">
        <f t="shared" si="1411"/>
        <v>0</v>
      </c>
      <c r="K841" s="23">
        <f t="shared" ref="K841:L841" si="1413">K853+K865</f>
        <v>0</v>
      </c>
      <c r="L841" s="44">
        <f t="shared" si="1413"/>
        <v>0</v>
      </c>
      <c r="M841" s="45" t="e">
        <f t="shared" si="1388"/>
        <v>#DIV/0!</v>
      </c>
      <c r="N841" s="16"/>
    </row>
    <row r="842" spans="1:15" ht="18.75" hidden="1" x14ac:dyDescent="0.25">
      <c r="A842" s="13" t="str">
        <f t="shared" si="1389"/>
        <v>b</v>
      </c>
      <c r="B842" s="3" t="s">
        <v>2</v>
      </c>
      <c r="C842" s="4" t="s">
        <v>13</v>
      </c>
      <c r="D842" s="23">
        <f t="shared" si="1374"/>
        <v>0</v>
      </c>
      <c r="E842" s="23">
        <f t="shared" ref="E842:F842" si="1414">E854+E866</f>
        <v>0</v>
      </c>
      <c r="F842" s="23">
        <f t="shared" si="1414"/>
        <v>0</v>
      </c>
      <c r="G842" s="23">
        <f t="shared" si="1376"/>
        <v>0</v>
      </c>
      <c r="H842" s="23">
        <f t="shared" ref="H842:J842" si="1415">H854+H866</f>
        <v>0</v>
      </c>
      <c r="I842" s="24">
        <f t="shared" ref="I842" si="1416">I854+I866</f>
        <v>0</v>
      </c>
      <c r="J842" s="23">
        <f t="shared" si="1415"/>
        <v>0</v>
      </c>
      <c r="K842" s="23">
        <f t="shared" ref="K842:L842" si="1417">K854+K866</f>
        <v>0</v>
      </c>
      <c r="L842" s="44">
        <f t="shared" si="1417"/>
        <v>0</v>
      </c>
      <c r="M842" s="45" t="e">
        <f t="shared" si="1388"/>
        <v>#DIV/0!</v>
      </c>
      <c r="N842" s="16"/>
    </row>
    <row r="843" spans="1:15" ht="31.5" x14ac:dyDescent="0.25">
      <c r="A843" s="13" t="str">
        <f t="shared" si="1389"/>
        <v>a</v>
      </c>
      <c r="B843" s="18" t="s">
        <v>172</v>
      </c>
      <c r="C843" s="19" t="s">
        <v>73</v>
      </c>
      <c r="D843" s="24">
        <f t="shared" ref="D843" si="1418">D844+D852+D853+D854</f>
        <v>0</v>
      </c>
      <c r="E843" s="24"/>
      <c r="F843" s="24"/>
      <c r="G843" s="25">
        <f t="shared" ref="G843:H843" si="1419">G844+G852+G853+G854</f>
        <v>725000</v>
      </c>
      <c r="H843" s="25">
        <f t="shared" si="1419"/>
        <v>725000</v>
      </c>
      <c r="I843" s="24">
        <f t="shared" ref="I843" si="1420">I844+I852+I853+I854</f>
        <v>374350</v>
      </c>
      <c r="J843" s="24">
        <f t="shared" ref="J843" si="1421">J844+J852+J853+J854</f>
        <v>126201</v>
      </c>
      <c r="K843" s="24">
        <f t="shared" ref="K843" si="1422">K844+K852+K853+K854</f>
        <v>500551</v>
      </c>
      <c r="L843" s="43">
        <f t="shared" ref="L843" si="1423">L844+L852+L853+L854</f>
        <v>224449</v>
      </c>
      <c r="M843" s="46">
        <f t="shared" si="1388"/>
        <v>0.69041517241379313</v>
      </c>
      <c r="N843" s="50"/>
      <c r="O843" s="12" t="s">
        <v>90</v>
      </c>
    </row>
    <row r="844" spans="1:15" ht="18.75" x14ac:dyDescent="0.25">
      <c r="A844" s="13" t="str">
        <f t="shared" si="1389"/>
        <v>a</v>
      </c>
      <c r="B844" s="3" t="s">
        <v>2</v>
      </c>
      <c r="C844" s="4" t="s">
        <v>3</v>
      </c>
      <c r="D844" s="23">
        <f t="shared" ref="D844" si="1424">D845+D846+D847+D848+D849+D850+D851</f>
        <v>0</v>
      </c>
      <c r="E844" s="23"/>
      <c r="F844" s="23"/>
      <c r="G844" s="23">
        <f t="shared" ref="G844:H844" si="1425">G845+G846+G847+G848+G849+G850+G851</f>
        <v>725000</v>
      </c>
      <c r="H844" s="23">
        <f t="shared" si="1425"/>
        <v>725000</v>
      </c>
      <c r="I844" s="24">
        <f t="shared" ref="I844" si="1426">I845+I846+I847+I848+I849+I850+I851</f>
        <v>374350</v>
      </c>
      <c r="J844" s="23">
        <f t="shared" ref="J844:L844" si="1427">J845+J846+J847+J848+J849+J850+J851</f>
        <v>126201</v>
      </c>
      <c r="K844" s="23">
        <f t="shared" si="1427"/>
        <v>500551</v>
      </c>
      <c r="L844" s="44">
        <f t="shared" si="1427"/>
        <v>224449</v>
      </c>
      <c r="M844" s="45">
        <f t="shared" si="1388"/>
        <v>0.69041517241379313</v>
      </c>
      <c r="N844" s="50"/>
      <c r="O844" s="12" t="s">
        <v>90</v>
      </c>
    </row>
    <row r="845" spans="1:15" ht="18.75" hidden="1" x14ac:dyDescent="0.25">
      <c r="A845" s="13" t="str">
        <f t="shared" si="1389"/>
        <v>b</v>
      </c>
      <c r="B845" s="5" t="s">
        <v>2</v>
      </c>
      <c r="C845" s="6" t="s">
        <v>4</v>
      </c>
      <c r="D845" s="24"/>
      <c r="E845" s="24"/>
      <c r="F845" s="24"/>
      <c r="G845" s="26">
        <v>0</v>
      </c>
      <c r="H845" s="26">
        <v>0</v>
      </c>
      <c r="I845" s="24"/>
      <c r="J845" s="24"/>
      <c r="K845" s="24">
        <f t="shared" ref="K845:K854" si="1428">I845+J845</f>
        <v>0</v>
      </c>
      <c r="L845" s="43">
        <f t="shared" ref="L845:L854" si="1429">H845-K845</f>
        <v>0</v>
      </c>
      <c r="M845" s="46" t="e">
        <f t="shared" si="1388"/>
        <v>#DIV/0!</v>
      </c>
      <c r="N845" s="17"/>
      <c r="O845" s="12" t="s">
        <v>90</v>
      </c>
    </row>
    <row r="846" spans="1:15" ht="18.75" hidden="1" x14ac:dyDescent="0.25">
      <c r="A846" s="13" t="str">
        <f t="shared" si="1389"/>
        <v>b</v>
      </c>
      <c r="B846" s="5" t="s">
        <v>2</v>
      </c>
      <c r="C846" s="6" t="s">
        <v>5</v>
      </c>
      <c r="D846" s="24"/>
      <c r="E846" s="24"/>
      <c r="F846" s="24"/>
      <c r="G846" s="26">
        <v>0</v>
      </c>
      <c r="H846" s="26">
        <v>0</v>
      </c>
      <c r="I846" s="24"/>
      <c r="J846" s="24"/>
      <c r="K846" s="24">
        <f t="shared" si="1428"/>
        <v>0</v>
      </c>
      <c r="L846" s="43">
        <f t="shared" si="1429"/>
        <v>0</v>
      </c>
      <c r="M846" s="46" t="e">
        <f t="shared" si="1388"/>
        <v>#DIV/0!</v>
      </c>
      <c r="N846" s="17"/>
      <c r="O846" s="12" t="s">
        <v>90</v>
      </c>
    </row>
    <row r="847" spans="1:15" ht="18.75" hidden="1" x14ac:dyDescent="0.25">
      <c r="A847" s="13" t="str">
        <f t="shared" si="1389"/>
        <v>b</v>
      </c>
      <c r="B847" s="5" t="s">
        <v>2</v>
      </c>
      <c r="C847" s="6" t="s">
        <v>6</v>
      </c>
      <c r="D847" s="24"/>
      <c r="E847" s="24"/>
      <c r="F847" s="24"/>
      <c r="G847" s="26">
        <v>0</v>
      </c>
      <c r="H847" s="26">
        <v>0</v>
      </c>
      <c r="I847" s="24"/>
      <c r="J847" s="24"/>
      <c r="K847" s="24">
        <f t="shared" si="1428"/>
        <v>0</v>
      </c>
      <c r="L847" s="43">
        <f t="shared" si="1429"/>
        <v>0</v>
      </c>
      <c r="M847" s="46" t="e">
        <f t="shared" si="1388"/>
        <v>#DIV/0!</v>
      </c>
      <c r="N847" s="17"/>
      <c r="O847" s="12" t="s">
        <v>90</v>
      </c>
    </row>
    <row r="848" spans="1:15" ht="18.75" hidden="1" x14ac:dyDescent="0.25">
      <c r="A848" s="13" t="str">
        <f t="shared" si="1389"/>
        <v>b</v>
      </c>
      <c r="B848" s="5" t="s">
        <v>2</v>
      </c>
      <c r="C848" s="7" t="s">
        <v>7</v>
      </c>
      <c r="D848" s="24"/>
      <c r="E848" s="24"/>
      <c r="F848" s="24"/>
      <c r="G848" s="26">
        <v>0</v>
      </c>
      <c r="H848" s="26">
        <v>0</v>
      </c>
      <c r="I848" s="24"/>
      <c r="J848" s="24"/>
      <c r="K848" s="24">
        <f t="shared" si="1428"/>
        <v>0</v>
      </c>
      <c r="L848" s="43">
        <f t="shared" si="1429"/>
        <v>0</v>
      </c>
      <c r="M848" s="46" t="e">
        <f t="shared" si="1388"/>
        <v>#DIV/0!</v>
      </c>
      <c r="N848" s="17"/>
      <c r="O848" s="12" t="s">
        <v>90</v>
      </c>
    </row>
    <row r="849" spans="1:15" ht="18.75" hidden="1" x14ac:dyDescent="0.25">
      <c r="A849" s="13" t="str">
        <f t="shared" si="1389"/>
        <v>b</v>
      </c>
      <c r="B849" s="5" t="s">
        <v>2</v>
      </c>
      <c r="C849" s="7" t="s">
        <v>8</v>
      </c>
      <c r="D849" s="24"/>
      <c r="E849" s="24"/>
      <c r="F849" s="24"/>
      <c r="G849" s="26">
        <v>0</v>
      </c>
      <c r="H849" s="26">
        <v>0</v>
      </c>
      <c r="I849" s="24"/>
      <c r="J849" s="24"/>
      <c r="K849" s="24">
        <f t="shared" si="1428"/>
        <v>0</v>
      </c>
      <c r="L849" s="43">
        <f t="shared" si="1429"/>
        <v>0</v>
      </c>
      <c r="M849" s="46" t="e">
        <f t="shared" si="1388"/>
        <v>#DIV/0!</v>
      </c>
      <c r="N849" s="17"/>
      <c r="O849" s="12" t="s">
        <v>90</v>
      </c>
    </row>
    <row r="850" spans="1:15" ht="18.75" x14ac:dyDescent="0.25">
      <c r="A850" s="13" t="str">
        <f t="shared" si="1389"/>
        <v>a</v>
      </c>
      <c r="B850" s="5" t="s">
        <v>2</v>
      </c>
      <c r="C850" s="7" t="s">
        <v>9</v>
      </c>
      <c r="D850" s="24"/>
      <c r="E850" s="24"/>
      <c r="F850" s="24"/>
      <c r="G850" s="26">
        <v>725000</v>
      </c>
      <c r="H850" s="26">
        <v>725000</v>
      </c>
      <c r="I850" s="24">
        <v>374350</v>
      </c>
      <c r="J850" s="24">
        <v>126201</v>
      </c>
      <c r="K850" s="24">
        <f t="shared" si="1428"/>
        <v>500551</v>
      </c>
      <c r="L850" s="43">
        <f t="shared" si="1429"/>
        <v>224449</v>
      </c>
      <c r="M850" s="46">
        <f t="shared" si="1388"/>
        <v>0.69041517241379313</v>
      </c>
      <c r="N850" s="50"/>
      <c r="O850" s="12" t="s">
        <v>90</v>
      </c>
    </row>
    <row r="851" spans="1:15" ht="18.75" hidden="1" x14ac:dyDescent="0.25">
      <c r="A851" s="13" t="str">
        <f t="shared" si="1389"/>
        <v>b</v>
      </c>
      <c r="B851" s="5" t="s">
        <v>2</v>
      </c>
      <c r="C851" s="7" t="s">
        <v>10</v>
      </c>
      <c r="D851" s="24"/>
      <c r="E851" s="24"/>
      <c r="F851" s="24"/>
      <c r="G851" s="26">
        <v>0</v>
      </c>
      <c r="H851" s="26">
        <v>0</v>
      </c>
      <c r="I851" s="24"/>
      <c r="J851" s="24"/>
      <c r="K851" s="24">
        <f t="shared" si="1428"/>
        <v>0</v>
      </c>
      <c r="L851" s="43">
        <f t="shared" si="1429"/>
        <v>0</v>
      </c>
      <c r="M851" s="46" t="e">
        <f t="shared" si="1388"/>
        <v>#DIV/0!</v>
      </c>
      <c r="N851" s="17"/>
      <c r="O851" s="12" t="s">
        <v>90</v>
      </c>
    </row>
    <row r="852" spans="1:15" ht="18.75" hidden="1" x14ac:dyDescent="0.25">
      <c r="A852" s="13" t="str">
        <f t="shared" si="1389"/>
        <v>b</v>
      </c>
      <c r="B852" s="5" t="s">
        <v>2</v>
      </c>
      <c r="C852" s="4" t="s">
        <v>11</v>
      </c>
      <c r="D852" s="23"/>
      <c r="E852" s="23"/>
      <c r="F852" s="23"/>
      <c r="G852" s="23">
        <v>0</v>
      </c>
      <c r="H852" s="23">
        <v>0</v>
      </c>
      <c r="I852" s="24"/>
      <c r="J852" s="23"/>
      <c r="K852" s="23">
        <f t="shared" si="1428"/>
        <v>0</v>
      </c>
      <c r="L852" s="44">
        <f t="shared" si="1429"/>
        <v>0</v>
      </c>
      <c r="M852" s="45" t="e">
        <f t="shared" si="1388"/>
        <v>#DIV/0!</v>
      </c>
      <c r="N852" s="16"/>
      <c r="O852" s="12" t="s">
        <v>90</v>
      </c>
    </row>
    <row r="853" spans="1:15" ht="18.75" hidden="1" x14ac:dyDescent="0.25">
      <c r="A853" s="13" t="str">
        <f t="shared" si="1389"/>
        <v>b</v>
      </c>
      <c r="B853" s="5" t="s">
        <v>2</v>
      </c>
      <c r="C853" s="4" t="s">
        <v>12</v>
      </c>
      <c r="D853" s="23"/>
      <c r="E853" s="23"/>
      <c r="F853" s="23"/>
      <c r="G853" s="23">
        <v>0</v>
      </c>
      <c r="H853" s="23">
        <v>0</v>
      </c>
      <c r="I853" s="24"/>
      <c r="J853" s="23"/>
      <c r="K853" s="23">
        <f t="shared" si="1428"/>
        <v>0</v>
      </c>
      <c r="L853" s="44">
        <f t="shared" si="1429"/>
        <v>0</v>
      </c>
      <c r="M853" s="45" t="e">
        <f t="shared" si="1388"/>
        <v>#DIV/0!</v>
      </c>
      <c r="N853" s="16"/>
      <c r="O853" s="12" t="s">
        <v>90</v>
      </c>
    </row>
    <row r="854" spans="1:15" ht="18.75" hidden="1" x14ac:dyDescent="0.25">
      <c r="A854" s="13" t="str">
        <f t="shared" si="1389"/>
        <v>b</v>
      </c>
      <c r="B854" s="5" t="s">
        <v>2</v>
      </c>
      <c r="C854" s="4" t="s">
        <v>13</v>
      </c>
      <c r="D854" s="23"/>
      <c r="E854" s="23"/>
      <c r="F854" s="23"/>
      <c r="G854" s="23">
        <v>0</v>
      </c>
      <c r="H854" s="23">
        <v>0</v>
      </c>
      <c r="I854" s="24"/>
      <c r="J854" s="23"/>
      <c r="K854" s="23">
        <f t="shared" si="1428"/>
        <v>0</v>
      </c>
      <c r="L854" s="44">
        <f t="shared" si="1429"/>
        <v>0</v>
      </c>
      <c r="M854" s="45" t="e">
        <f t="shared" si="1388"/>
        <v>#DIV/0!</v>
      </c>
      <c r="N854" s="16"/>
      <c r="O854" s="12" t="s">
        <v>90</v>
      </c>
    </row>
    <row r="855" spans="1:15" ht="36" x14ac:dyDescent="0.25">
      <c r="A855" s="13" t="str">
        <f t="shared" si="1389"/>
        <v>a</v>
      </c>
      <c r="B855" s="18" t="s">
        <v>173</v>
      </c>
      <c r="C855" s="19" t="s">
        <v>74</v>
      </c>
      <c r="D855" s="32">
        <f t="shared" ref="D855" si="1430">D856+D864+D865+D866</f>
        <v>96864</v>
      </c>
      <c r="E855" s="32">
        <f t="shared" ref="E855:F855" si="1431">E856+E864+E865+E866</f>
        <v>11569.33</v>
      </c>
      <c r="F855" s="32">
        <f t="shared" si="1431"/>
        <v>26715.8</v>
      </c>
      <c r="G855" s="33">
        <f t="shared" ref="G855:H855" si="1432">G856+G864+G865+G866</f>
        <v>44000000</v>
      </c>
      <c r="H855" s="33">
        <f t="shared" si="1432"/>
        <v>43891570</v>
      </c>
      <c r="I855" s="32">
        <f t="shared" ref="I855" si="1433">I856+I864+I865+I866</f>
        <v>27790723</v>
      </c>
      <c r="J855" s="32">
        <f t="shared" ref="J855" si="1434">J856+J864+J865+J866</f>
        <v>16450781</v>
      </c>
      <c r="K855" s="32">
        <f t="shared" ref="K855" si="1435">K856+K864+K865+K866</f>
        <v>44241504</v>
      </c>
      <c r="L855" s="36">
        <f t="shared" ref="L855" si="1436">L856+L864+L865+L866</f>
        <v>-349934</v>
      </c>
      <c r="M855" s="37">
        <f t="shared" si="1388"/>
        <v>1.0079726927061392</v>
      </c>
      <c r="N855" s="50"/>
      <c r="O855" s="12" t="s">
        <v>94</v>
      </c>
    </row>
    <row r="856" spans="1:15" ht="18.75" x14ac:dyDescent="0.25">
      <c r="A856" s="13" t="str">
        <f t="shared" si="1389"/>
        <v>a</v>
      </c>
      <c r="B856" s="3" t="s">
        <v>2</v>
      </c>
      <c r="C856" s="4" t="s">
        <v>3</v>
      </c>
      <c r="D856" s="34">
        <f t="shared" ref="D856" si="1437">D857+D858+D859+D860+D861+D862+D863</f>
        <v>96864</v>
      </c>
      <c r="E856" s="34">
        <f t="shared" ref="E856:F856" si="1438">E857+E858+E859+E860+E861+E862+E863</f>
        <v>11569.33</v>
      </c>
      <c r="F856" s="34">
        <f t="shared" si="1438"/>
        <v>2819.8</v>
      </c>
      <c r="G856" s="34">
        <f t="shared" ref="G856:H856" si="1439">G857+G858+G859+G860+G861+G862+G863</f>
        <v>43867000</v>
      </c>
      <c r="H856" s="34">
        <f t="shared" si="1439"/>
        <v>43758570</v>
      </c>
      <c r="I856" s="32">
        <f t="shared" ref="I856" si="1440">I857+I858+I859+I860+I861+I862+I863</f>
        <v>27755953</v>
      </c>
      <c r="J856" s="34">
        <f t="shared" ref="J856:L856" si="1441">J857+J858+J859+J860+J861+J862+J863</f>
        <v>16352551</v>
      </c>
      <c r="K856" s="34">
        <f t="shared" si="1441"/>
        <v>44108504</v>
      </c>
      <c r="L856" s="38">
        <f t="shared" si="1441"/>
        <v>-349934</v>
      </c>
      <c r="M856" s="39">
        <f t="shared" si="1388"/>
        <v>1.0079969249452165</v>
      </c>
      <c r="N856" s="50"/>
      <c r="O856" s="12" t="s">
        <v>94</v>
      </c>
    </row>
    <row r="857" spans="1:15" ht="18.75" hidden="1" x14ac:dyDescent="0.25">
      <c r="A857" s="13" t="str">
        <f t="shared" si="1389"/>
        <v>b</v>
      </c>
      <c r="B857" s="5" t="s">
        <v>2</v>
      </c>
      <c r="C857" s="6" t="s">
        <v>4</v>
      </c>
      <c r="D857" s="24"/>
      <c r="E857" s="24"/>
      <c r="F857" s="24"/>
      <c r="G857" s="26">
        <v>0</v>
      </c>
      <c r="H857" s="26">
        <v>0</v>
      </c>
      <c r="I857" s="24"/>
      <c r="J857" s="24"/>
      <c r="K857" s="24">
        <f t="shared" ref="K857:K866" si="1442">I857+J857</f>
        <v>0</v>
      </c>
      <c r="L857" s="43">
        <f t="shared" ref="L857:L866" si="1443">H857-K857</f>
        <v>0</v>
      </c>
      <c r="M857" s="46" t="e">
        <f t="shared" si="1388"/>
        <v>#DIV/0!</v>
      </c>
      <c r="N857" s="17"/>
      <c r="O857" s="12" t="s">
        <v>94</v>
      </c>
    </row>
    <row r="858" spans="1:15" ht="47.25" x14ac:dyDescent="0.25">
      <c r="A858" s="13" t="str">
        <f t="shared" si="1389"/>
        <v>a</v>
      </c>
      <c r="B858" s="5" t="s">
        <v>2</v>
      </c>
      <c r="C858" s="6" t="s">
        <v>5</v>
      </c>
      <c r="D858" s="32">
        <v>96864</v>
      </c>
      <c r="E858" s="32">
        <v>11569.33</v>
      </c>
      <c r="F858" s="32">
        <v>2819.8</v>
      </c>
      <c r="G858" s="35">
        <v>36450000</v>
      </c>
      <c r="H858" s="35">
        <v>36341570</v>
      </c>
      <c r="I858" s="32">
        <v>24079290</v>
      </c>
      <c r="J858" s="32">
        <v>13809300</v>
      </c>
      <c r="K858" s="32">
        <f t="shared" si="1442"/>
        <v>37888590</v>
      </c>
      <c r="L858" s="36">
        <f t="shared" si="1443"/>
        <v>-1547020</v>
      </c>
      <c r="M858" s="37">
        <f t="shared" si="1388"/>
        <v>1.0425688818617358</v>
      </c>
      <c r="N858" s="50" t="s">
        <v>213</v>
      </c>
      <c r="O858" s="12" t="s">
        <v>94</v>
      </c>
    </row>
    <row r="859" spans="1:15" ht="18.75" hidden="1" x14ac:dyDescent="0.25">
      <c r="A859" s="13" t="str">
        <f t="shared" si="1389"/>
        <v>b</v>
      </c>
      <c r="B859" s="5" t="s">
        <v>2</v>
      </c>
      <c r="C859" s="6" t="s">
        <v>6</v>
      </c>
      <c r="D859" s="24"/>
      <c r="E859" s="24"/>
      <c r="F859" s="24"/>
      <c r="G859" s="26"/>
      <c r="H859" s="26"/>
      <c r="I859" s="24"/>
      <c r="J859" s="24"/>
      <c r="K859" s="24">
        <f t="shared" si="1442"/>
        <v>0</v>
      </c>
      <c r="L859" s="43">
        <f t="shared" si="1443"/>
        <v>0</v>
      </c>
      <c r="M859" s="46" t="e">
        <f t="shared" si="1388"/>
        <v>#DIV/0!</v>
      </c>
      <c r="N859" s="17"/>
      <c r="O859" s="12" t="s">
        <v>94</v>
      </c>
    </row>
    <row r="860" spans="1:15" ht="18.75" hidden="1" x14ac:dyDescent="0.25">
      <c r="A860" s="13" t="str">
        <f t="shared" si="1389"/>
        <v>b</v>
      </c>
      <c r="B860" s="5" t="s">
        <v>2</v>
      </c>
      <c r="C860" s="7" t="s">
        <v>7</v>
      </c>
      <c r="D860" s="24"/>
      <c r="E860" s="24"/>
      <c r="F860" s="24"/>
      <c r="G860" s="26"/>
      <c r="H860" s="26"/>
      <c r="I860" s="24"/>
      <c r="J860" s="24"/>
      <c r="K860" s="24">
        <f t="shared" si="1442"/>
        <v>0</v>
      </c>
      <c r="L860" s="43">
        <f t="shared" si="1443"/>
        <v>0</v>
      </c>
      <c r="M860" s="46" t="e">
        <f t="shared" si="1388"/>
        <v>#DIV/0!</v>
      </c>
      <c r="N860" s="17"/>
      <c r="O860" s="12" t="s">
        <v>94</v>
      </c>
    </row>
    <row r="861" spans="1:15" ht="18.75" hidden="1" x14ac:dyDescent="0.25">
      <c r="A861" s="13" t="str">
        <f t="shared" si="1389"/>
        <v>b</v>
      </c>
      <c r="B861" s="5" t="s">
        <v>2</v>
      </c>
      <c r="C861" s="7" t="s">
        <v>8</v>
      </c>
      <c r="D861" s="24"/>
      <c r="E861" s="24"/>
      <c r="F861" s="24"/>
      <c r="G861" s="26"/>
      <c r="H861" s="26"/>
      <c r="I861" s="24"/>
      <c r="J861" s="24"/>
      <c r="K861" s="24">
        <f t="shared" si="1442"/>
        <v>0</v>
      </c>
      <c r="L861" s="43">
        <f t="shared" si="1443"/>
        <v>0</v>
      </c>
      <c r="M861" s="46" t="e">
        <f t="shared" si="1388"/>
        <v>#DIV/0!</v>
      </c>
      <c r="N861" s="17"/>
      <c r="O861" s="12" t="s">
        <v>94</v>
      </c>
    </row>
    <row r="862" spans="1:15" ht="107.25" customHeight="1" x14ac:dyDescent="0.25">
      <c r="A862" s="13" t="str">
        <f t="shared" si="1389"/>
        <v>a</v>
      </c>
      <c r="B862" s="5" t="s">
        <v>2</v>
      </c>
      <c r="C862" s="7" t="s">
        <v>9</v>
      </c>
      <c r="D862" s="32"/>
      <c r="E862" s="32"/>
      <c r="F862" s="32"/>
      <c r="G862" s="35">
        <v>6700000</v>
      </c>
      <c r="H862" s="35">
        <v>6700000</v>
      </c>
      <c r="I862" s="32">
        <v>3315914</v>
      </c>
      <c r="J862" s="32">
        <v>2187000</v>
      </c>
      <c r="K862" s="32">
        <f t="shared" si="1442"/>
        <v>5502914</v>
      </c>
      <c r="L862" s="36">
        <f t="shared" si="1443"/>
        <v>1197086</v>
      </c>
      <c r="M862" s="37">
        <f t="shared" si="1388"/>
        <v>0.82133044776119402</v>
      </c>
      <c r="N862" s="50" t="s">
        <v>214</v>
      </c>
      <c r="O862" s="12" t="s">
        <v>94</v>
      </c>
    </row>
    <row r="863" spans="1:15" ht="18.75" x14ac:dyDescent="0.25">
      <c r="A863" s="13" t="str">
        <f t="shared" si="1389"/>
        <v>a</v>
      </c>
      <c r="B863" s="5" t="s">
        <v>2</v>
      </c>
      <c r="C863" s="7" t="s">
        <v>10</v>
      </c>
      <c r="D863" s="32"/>
      <c r="E863" s="32"/>
      <c r="F863" s="32"/>
      <c r="G863" s="35">
        <v>717000</v>
      </c>
      <c r="H863" s="35">
        <v>717000</v>
      </c>
      <c r="I863" s="32">
        <v>360749</v>
      </c>
      <c r="J863" s="32">
        <v>356251</v>
      </c>
      <c r="K863" s="32">
        <f t="shared" si="1442"/>
        <v>717000</v>
      </c>
      <c r="L863" s="36">
        <f t="shared" si="1443"/>
        <v>0</v>
      </c>
      <c r="M863" s="37">
        <f t="shared" si="1388"/>
        <v>1</v>
      </c>
      <c r="N863" s="51"/>
      <c r="O863" s="12" t="s">
        <v>94</v>
      </c>
    </row>
    <row r="864" spans="1:15" ht="18.75" x14ac:dyDescent="0.25">
      <c r="A864" s="13" t="str">
        <f t="shared" si="1389"/>
        <v>a</v>
      </c>
      <c r="B864" s="5" t="s">
        <v>2</v>
      </c>
      <c r="C864" s="4" t="s">
        <v>11</v>
      </c>
      <c r="D864" s="34"/>
      <c r="E864" s="34"/>
      <c r="F864" s="34">
        <v>23896</v>
      </c>
      <c r="G864" s="34">
        <v>133000</v>
      </c>
      <c r="H864" s="34">
        <v>133000</v>
      </c>
      <c r="I864" s="32">
        <v>34770</v>
      </c>
      <c r="J864" s="34">
        <v>98230</v>
      </c>
      <c r="K864" s="34">
        <f t="shared" si="1442"/>
        <v>133000</v>
      </c>
      <c r="L864" s="38">
        <f t="shared" si="1443"/>
        <v>0</v>
      </c>
      <c r="M864" s="39">
        <f t="shared" si="1388"/>
        <v>1</v>
      </c>
      <c r="N864" s="50"/>
      <c r="O864" s="12" t="s">
        <v>94</v>
      </c>
    </row>
    <row r="865" spans="1:15" ht="18.75" hidden="1" x14ac:dyDescent="0.25">
      <c r="A865" s="13" t="str">
        <f t="shared" si="1389"/>
        <v>b</v>
      </c>
      <c r="B865" s="5" t="s">
        <v>2</v>
      </c>
      <c r="C865" s="4" t="s">
        <v>12</v>
      </c>
      <c r="D865" s="23"/>
      <c r="E865" s="23"/>
      <c r="F865" s="23"/>
      <c r="G865" s="23">
        <v>0</v>
      </c>
      <c r="H865" s="23">
        <v>0</v>
      </c>
      <c r="I865" s="24"/>
      <c r="J865" s="23"/>
      <c r="K865" s="23">
        <f t="shared" si="1442"/>
        <v>0</v>
      </c>
      <c r="L865" s="44">
        <f t="shared" si="1443"/>
        <v>0</v>
      </c>
      <c r="M865" s="45" t="e">
        <f t="shared" si="1388"/>
        <v>#DIV/0!</v>
      </c>
      <c r="N865" s="16"/>
      <c r="O865" s="12" t="s">
        <v>94</v>
      </c>
    </row>
    <row r="866" spans="1:15" ht="18.75" hidden="1" x14ac:dyDescent="0.25">
      <c r="A866" s="13" t="str">
        <f t="shared" si="1389"/>
        <v>b</v>
      </c>
      <c r="B866" s="5" t="s">
        <v>2</v>
      </c>
      <c r="C866" s="4" t="s">
        <v>13</v>
      </c>
      <c r="D866" s="23"/>
      <c r="E866" s="23"/>
      <c r="F866" s="23"/>
      <c r="G866" s="23">
        <v>0</v>
      </c>
      <c r="H866" s="23">
        <v>0</v>
      </c>
      <c r="I866" s="24"/>
      <c r="J866" s="23"/>
      <c r="K866" s="23">
        <f t="shared" si="1442"/>
        <v>0</v>
      </c>
      <c r="L866" s="44">
        <f t="shared" si="1443"/>
        <v>0</v>
      </c>
      <c r="M866" s="45" t="e">
        <f t="shared" si="1388"/>
        <v>#DIV/0!</v>
      </c>
      <c r="N866" s="16"/>
      <c r="O866" s="12" t="s">
        <v>94</v>
      </c>
    </row>
    <row r="867" spans="1:15" ht="36.75" customHeight="1" x14ac:dyDescent="0.25">
      <c r="A867" s="13" t="str">
        <f t="shared" si="1389"/>
        <v>a</v>
      </c>
      <c r="B867" s="18" t="s">
        <v>174</v>
      </c>
      <c r="C867" s="19" t="s">
        <v>75</v>
      </c>
      <c r="D867" s="24">
        <f t="shared" ref="D867" si="1444">D868+D876+D877+D878</f>
        <v>0</v>
      </c>
      <c r="E867" s="24">
        <f t="shared" ref="E867:F867" si="1445">E868+E876+E877+E878</f>
        <v>48278</v>
      </c>
      <c r="F867" s="24">
        <f t="shared" si="1445"/>
        <v>25026</v>
      </c>
      <c r="G867" s="25">
        <f t="shared" ref="G867:H867" si="1446">G868+G876+G877+G878</f>
        <v>26000000</v>
      </c>
      <c r="H867" s="25">
        <f t="shared" si="1446"/>
        <v>25951730</v>
      </c>
      <c r="I867" s="24">
        <f t="shared" ref="I867" si="1447">I868+I876+I877+I878</f>
        <v>18692409</v>
      </c>
      <c r="J867" s="24">
        <f t="shared" ref="J867" si="1448">J868+J876+J877+J878</f>
        <v>4978452</v>
      </c>
      <c r="K867" s="24">
        <f t="shared" ref="K867" si="1449">K868+K876+K877+K878</f>
        <v>23670861</v>
      </c>
      <c r="L867" s="43">
        <f t="shared" ref="L867" si="1450">L868+L876+L877+L878</f>
        <v>2280869</v>
      </c>
      <c r="M867" s="46">
        <f t="shared" si="1388"/>
        <v>0.91211110010777696</v>
      </c>
      <c r="N867" s="50"/>
      <c r="O867" s="12" t="s">
        <v>90</v>
      </c>
    </row>
    <row r="868" spans="1:15" ht="18.75" x14ac:dyDescent="0.25">
      <c r="A868" s="13" t="str">
        <f t="shared" si="1389"/>
        <v>a</v>
      </c>
      <c r="B868" s="3" t="s">
        <v>2</v>
      </c>
      <c r="C868" s="4" t="s">
        <v>3</v>
      </c>
      <c r="D868" s="23">
        <f t="shared" ref="D868" si="1451">D869+D870+D871+D872+D873+D874+D875</f>
        <v>0</v>
      </c>
      <c r="E868" s="23">
        <f t="shared" ref="E868:F868" si="1452">E869+E870+E871+E872+E873+E874+E875</f>
        <v>48278</v>
      </c>
      <c r="F868" s="23">
        <f t="shared" si="1452"/>
        <v>25026</v>
      </c>
      <c r="G868" s="23">
        <f t="shared" ref="G868:H868" si="1453">G869+G870+G871+G872+G873+G874+G875</f>
        <v>26000000</v>
      </c>
      <c r="H868" s="23">
        <f t="shared" si="1453"/>
        <v>25951730</v>
      </c>
      <c r="I868" s="24">
        <f t="shared" ref="I868" si="1454">I869+I870+I871+I872+I873+I874+I875</f>
        <v>18692409</v>
      </c>
      <c r="J868" s="23">
        <f t="shared" ref="J868:L868" si="1455">J869+J870+J871+J872+J873+J874+J875</f>
        <v>4978452</v>
      </c>
      <c r="K868" s="23">
        <f t="shared" si="1455"/>
        <v>23670861</v>
      </c>
      <c r="L868" s="44">
        <f t="shared" si="1455"/>
        <v>2280869</v>
      </c>
      <c r="M868" s="45">
        <f t="shared" si="1388"/>
        <v>0.91211110010777696</v>
      </c>
      <c r="N868" s="50"/>
      <c r="O868" s="12" t="s">
        <v>90</v>
      </c>
    </row>
    <row r="869" spans="1:15" ht="18.75" hidden="1" x14ac:dyDescent="0.25">
      <c r="A869" s="13" t="str">
        <f t="shared" si="1389"/>
        <v>b</v>
      </c>
      <c r="B869" s="5" t="s">
        <v>2</v>
      </c>
      <c r="C869" s="6" t="s">
        <v>4</v>
      </c>
      <c r="D869" s="24"/>
      <c r="E869" s="24"/>
      <c r="F869" s="24"/>
      <c r="G869" s="26">
        <v>0</v>
      </c>
      <c r="H869" s="26">
        <v>0</v>
      </c>
      <c r="I869" s="24"/>
      <c r="J869" s="24"/>
      <c r="K869" s="24">
        <f t="shared" ref="K869:K878" si="1456">I869+J869</f>
        <v>0</v>
      </c>
      <c r="L869" s="43">
        <f t="shared" ref="L869:L878" si="1457">H869-K869</f>
        <v>0</v>
      </c>
      <c r="M869" s="46" t="e">
        <f t="shared" si="1388"/>
        <v>#DIV/0!</v>
      </c>
      <c r="N869" s="17"/>
      <c r="O869" s="12" t="s">
        <v>90</v>
      </c>
    </row>
    <row r="870" spans="1:15" ht="18.75" x14ac:dyDescent="0.25">
      <c r="A870" s="13" t="str">
        <f t="shared" si="1389"/>
        <v>a</v>
      </c>
      <c r="B870" s="5" t="s">
        <v>2</v>
      </c>
      <c r="C870" s="6" t="s">
        <v>5</v>
      </c>
      <c r="D870" s="24"/>
      <c r="E870" s="24"/>
      <c r="F870" s="24"/>
      <c r="G870" s="26">
        <v>30000</v>
      </c>
      <c r="H870" s="26">
        <v>122500</v>
      </c>
      <c r="I870" s="24">
        <v>59377</v>
      </c>
      <c r="J870" s="24">
        <v>35525</v>
      </c>
      <c r="K870" s="24">
        <f t="shared" si="1456"/>
        <v>94902</v>
      </c>
      <c r="L870" s="43">
        <f t="shared" si="1457"/>
        <v>27598</v>
      </c>
      <c r="M870" s="46">
        <f t="shared" si="1388"/>
        <v>0.7747102040816326</v>
      </c>
      <c r="N870" s="50"/>
      <c r="O870" s="12" t="s">
        <v>90</v>
      </c>
    </row>
    <row r="871" spans="1:15" ht="18.75" hidden="1" x14ac:dyDescent="0.25">
      <c r="A871" s="13" t="str">
        <f t="shared" si="1389"/>
        <v>b</v>
      </c>
      <c r="B871" s="5" t="s">
        <v>2</v>
      </c>
      <c r="C871" s="6" t="s">
        <v>6</v>
      </c>
      <c r="D871" s="24"/>
      <c r="E871" s="24"/>
      <c r="F871" s="24"/>
      <c r="G871" s="26"/>
      <c r="H871" s="26"/>
      <c r="I871" s="24"/>
      <c r="J871" s="24"/>
      <c r="K871" s="24">
        <f t="shared" si="1456"/>
        <v>0</v>
      </c>
      <c r="L871" s="43">
        <f t="shared" si="1457"/>
        <v>0</v>
      </c>
      <c r="M871" s="46" t="e">
        <f t="shared" si="1388"/>
        <v>#DIV/0!</v>
      </c>
      <c r="N871" s="17"/>
      <c r="O871" s="12" t="s">
        <v>90</v>
      </c>
    </row>
    <row r="872" spans="1:15" ht="18.75" hidden="1" x14ac:dyDescent="0.25">
      <c r="A872" s="13" t="str">
        <f t="shared" si="1389"/>
        <v>b</v>
      </c>
      <c r="B872" s="5" t="s">
        <v>2</v>
      </c>
      <c r="C872" s="7" t="s">
        <v>7</v>
      </c>
      <c r="D872" s="24"/>
      <c r="E872" s="24"/>
      <c r="F872" s="24"/>
      <c r="G872" s="26"/>
      <c r="H872" s="26"/>
      <c r="I872" s="24"/>
      <c r="J872" s="24"/>
      <c r="K872" s="24">
        <f t="shared" si="1456"/>
        <v>0</v>
      </c>
      <c r="L872" s="43">
        <f t="shared" si="1457"/>
        <v>0</v>
      </c>
      <c r="M872" s="46" t="e">
        <f t="shared" si="1388"/>
        <v>#DIV/0!</v>
      </c>
      <c r="N872" s="17"/>
      <c r="O872" s="12" t="s">
        <v>90</v>
      </c>
    </row>
    <row r="873" spans="1:15" ht="18.75" hidden="1" x14ac:dyDescent="0.25">
      <c r="A873" s="13" t="str">
        <f t="shared" si="1389"/>
        <v>b</v>
      </c>
      <c r="B873" s="5" t="s">
        <v>2</v>
      </c>
      <c r="C873" s="7" t="s">
        <v>8</v>
      </c>
      <c r="D873" s="24"/>
      <c r="E873" s="24"/>
      <c r="F873" s="24"/>
      <c r="G873" s="26"/>
      <c r="H873" s="26"/>
      <c r="I873" s="24"/>
      <c r="J873" s="24"/>
      <c r="K873" s="24">
        <f t="shared" si="1456"/>
        <v>0</v>
      </c>
      <c r="L873" s="43">
        <f t="shared" si="1457"/>
        <v>0</v>
      </c>
      <c r="M873" s="46" t="e">
        <f t="shared" si="1388"/>
        <v>#DIV/0!</v>
      </c>
      <c r="N873" s="17"/>
      <c r="O873" s="12" t="s">
        <v>90</v>
      </c>
    </row>
    <row r="874" spans="1:15" ht="18.75" x14ac:dyDescent="0.25">
      <c r="A874" s="13" t="str">
        <f t="shared" si="1389"/>
        <v>a</v>
      </c>
      <c r="B874" s="5" t="s">
        <v>2</v>
      </c>
      <c r="C874" s="7" t="s">
        <v>9</v>
      </c>
      <c r="D874" s="24"/>
      <c r="E874" s="24">
        <v>48278</v>
      </c>
      <c r="F874" s="24">
        <v>25026</v>
      </c>
      <c r="G874" s="26">
        <v>25970000</v>
      </c>
      <c r="H874" s="26">
        <v>25628720</v>
      </c>
      <c r="I874" s="24">
        <v>18524025</v>
      </c>
      <c r="J874" s="24">
        <v>4926261</v>
      </c>
      <c r="K874" s="24">
        <f t="shared" si="1456"/>
        <v>23450286</v>
      </c>
      <c r="L874" s="43">
        <f t="shared" si="1457"/>
        <v>2178434</v>
      </c>
      <c r="M874" s="46">
        <f t="shared" si="1388"/>
        <v>0.91500028093482622</v>
      </c>
      <c r="N874" s="50"/>
      <c r="O874" s="12" t="s">
        <v>90</v>
      </c>
    </row>
    <row r="875" spans="1:15" ht="18.75" x14ac:dyDescent="0.25">
      <c r="A875" s="13" t="str">
        <f t="shared" si="1389"/>
        <v>a</v>
      </c>
      <c r="B875" s="5" t="s">
        <v>2</v>
      </c>
      <c r="C875" s="7" t="s">
        <v>10</v>
      </c>
      <c r="D875" s="24"/>
      <c r="E875" s="24"/>
      <c r="F875" s="24"/>
      <c r="G875" s="26">
        <v>0</v>
      </c>
      <c r="H875" s="26">
        <v>200510</v>
      </c>
      <c r="I875" s="24">
        <v>109007</v>
      </c>
      <c r="J875" s="24">
        <v>16666</v>
      </c>
      <c r="K875" s="24">
        <f t="shared" si="1456"/>
        <v>125673</v>
      </c>
      <c r="L875" s="43">
        <f t="shared" si="1457"/>
        <v>74837</v>
      </c>
      <c r="M875" s="46">
        <f t="shared" si="1388"/>
        <v>0.62676674480075811</v>
      </c>
      <c r="N875" s="51"/>
      <c r="O875" s="12" t="s">
        <v>90</v>
      </c>
    </row>
    <row r="876" spans="1:15" ht="18.75" hidden="1" x14ac:dyDescent="0.25">
      <c r="A876" s="13" t="str">
        <f t="shared" si="1389"/>
        <v>b</v>
      </c>
      <c r="B876" s="5" t="s">
        <v>2</v>
      </c>
      <c r="C876" s="4" t="s">
        <v>11</v>
      </c>
      <c r="D876" s="23"/>
      <c r="E876" s="23"/>
      <c r="F876" s="23"/>
      <c r="G876" s="23">
        <v>0</v>
      </c>
      <c r="H876" s="23">
        <v>0</v>
      </c>
      <c r="I876" s="24"/>
      <c r="J876" s="23"/>
      <c r="K876" s="23">
        <f t="shared" si="1456"/>
        <v>0</v>
      </c>
      <c r="L876" s="44">
        <f t="shared" si="1457"/>
        <v>0</v>
      </c>
      <c r="M876" s="45" t="e">
        <f t="shared" si="1388"/>
        <v>#DIV/0!</v>
      </c>
      <c r="N876" s="16"/>
      <c r="O876" s="12" t="s">
        <v>90</v>
      </c>
    </row>
    <row r="877" spans="1:15" ht="18.75" hidden="1" x14ac:dyDescent="0.25">
      <c r="A877" s="13" t="str">
        <f t="shared" si="1389"/>
        <v>b</v>
      </c>
      <c r="B877" s="5" t="s">
        <v>2</v>
      </c>
      <c r="C877" s="4" t="s">
        <v>12</v>
      </c>
      <c r="D877" s="23"/>
      <c r="E877" s="23"/>
      <c r="F877" s="23"/>
      <c r="G877" s="23">
        <v>0</v>
      </c>
      <c r="H877" s="23">
        <v>0</v>
      </c>
      <c r="I877" s="24"/>
      <c r="J877" s="23"/>
      <c r="K877" s="23">
        <f t="shared" si="1456"/>
        <v>0</v>
      </c>
      <c r="L877" s="44">
        <f t="shared" si="1457"/>
        <v>0</v>
      </c>
      <c r="M877" s="45" t="e">
        <f t="shared" si="1388"/>
        <v>#DIV/0!</v>
      </c>
      <c r="N877" s="16"/>
      <c r="O877" s="12" t="s">
        <v>90</v>
      </c>
    </row>
    <row r="878" spans="1:15" ht="18.75" hidden="1" x14ac:dyDescent="0.25">
      <c r="A878" s="13" t="str">
        <f t="shared" si="1389"/>
        <v>b</v>
      </c>
      <c r="B878" s="5" t="s">
        <v>2</v>
      </c>
      <c r="C878" s="4" t="s">
        <v>13</v>
      </c>
      <c r="D878" s="23"/>
      <c r="E878" s="23"/>
      <c r="F878" s="23"/>
      <c r="G878" s="23">
        <v>0</v>
      </c>
      <c r="H878" s="23">
        <v>0</v>
      </c>
      <c r="I878" s="24"/>
      <c r="J878" s="23"/>
      <c r="K878" s="23">
        <f t="shared" si="1456"/>
        <v>0</v>
      </c>
      <c r="L878" s="44">
        <f t="shared" si="1457"/>
        <v>0</v>
      </c>
      <c r="M878" s="45" t="e">
        <f t="shared" si="1388"/>
        <v>#DIV/0!</v>
      </c>
      <c r="N878" s="16"/>
      <c r="O878" s="12" t="s">
        <v>90</v>
      </c>
    </row>
    <row r="879" spans="1:15" ht="29.25" customHeight="1" x14ac:dyDescent="0.25">
      <c r="A879" s="13" t="str">
        <f t="shared" si="1389"/>
        <v>a</v>
      </c>
      <c r="B879" s="18" t="s">
        <v>175</v>
      </c>
      <c r="C879" s="19" t="s">
        <v>76</v>
      </c>
      <c r="D879" s="24">
        <f t="shared" ref="D879" si="1458">D880+D888+D889+D890</f>
        <v>0</v>
      </c>
      <c r="E879" s="24"/>
      <c r="F879" s="24"/>
      <c r="G879" s="25">
        <f t="shared" ref="G879:H879" si="1459">G880+G888+G889+G890</f>
        <v>20000000</v>
      </c>
      <c r="H879" s="25">
        <f t="shared" si="1459"/>
        <v>25000000</v>
      </c>
      <c r="I879" s="24">
        <f t="shared" ref="I879" si="1460">I880+I888+I889+I890</f>
        <v>21999155</v>
      </c>
      <c r="J879" s="24">
        <f t="shared" ref="J879" si="1461">J880+J888+J889+J890</f>
        <v>7482373</v>
      </c>
      <c r="K879" s="24">
        <f t="shared" ref="K879" si="1462">K880+K888+K889+K890</f>
        <v>29481528</v>
      </c>
      <c r="L879" s="43">
        <f t="shared" ref="L879" si="1463">L880+L888+L889+L890</f>
        <v>-4481528</v>
      </c>
      <c r="M879" s="46">
        <f t="shared" si="1388"/>
        <v>1.1792611200000001</v>
      </c>
      <c r="N879" s="50"/>
      <c r="O879" s="12" t="s">
        <v>90</v>
      </c>
    </row>
    <row r="880" spans="1:15" ht="18.75" x14ac:dyDescent="0.25">
      <c r="A880" s="13" t="str">
        <f t="shared" si="1389"/>
        <v>a</v>
      </c>
      <c r="B880" s="3" t="s">
        <v>2</v>
      </c>
      <c r="C880" s="4" t="s">
        <v>3</v>
      </c>
      <c r="D880" s="23">
        <f t="shared" ref="D880" si="1464">D881+D882+D883+D884+D885+D886+D887</f>
        <v>0</v>
      </c>
      <c r="E880" s="23"/>
      <c r="F880" s="23"/>
      <c r="G880" s="23">
        <f t="shared" ref="G880:H880" si="1465">G881+G882+G883+G884+G885+G886+G887</f>
        <v>20000000</v>
      </c>
      <c r="H880" s="23">
        <f t="shared" si="1465"/>
        <v>25000000</v>
      </c>
      <c r="I880" s="24">
        <f t="shared" ref="I880" si="1466">I881+I882+I883+I884+I885+I886+I887</f>
        <v>21999155</v>
      </c>
      <c r="J880" s="23">
        <f t="shared" ref="J880:L880" si="1467">J881+J882+J883+J884+J885+J886+J887</f>
        <v>7482373</v>
      </c>
      <c r="K880" s="23">
        <f t="shared" si="1467"/>
        <v>29481528</v>
      </c>
      <c r="L880" s="44">
        <f t="shared" si="1467"/>
        <v>-4481528</v>
      </c>
      <c r="M880" s="45">
        <f t="shared" si="1388"/>
        <v>1.1792611200000001</v>
      </c>
      <c r="N880" s="50"/>
      <c r="O880" s="12" t="s">
        <v>90</v>
      </c>
    </row>
    <row r="881" spans="1:15" ht="18.75" hidden="1" x14ac:dyDescent="0.25">
      <c r="A881" s="13" t="str">
        <f t="shared" si="1389"/>
        <v>b</v>
      </c>
      <c r="B881" s="5" t="s">
        <v>2</v>
      </c>
      <c r="C881" s="6" t="s">
        <v>4</v>
      </c>
      <c r="D881" s="24"/>
      <c r="E881" s="24"/>
      <c r="F881" s="24"/>
      <c r="G881" s="26">
        <v>0</v>
      </c>
      <c r="H881" s="26">
        <v>0</v>
      </c>
      <c r="I881" s="24"/>
      <c r="J881" s="24"/>
      <c r="K881" s="24">
        <f t="shared" ref="K881:K890" si="1468">I881+J881</f>
        <v>0</v>
      </c>
      <c r="L881" s="43">
        <f t="shared" ref="L881:L890" si="1469">H881-K881</f>
        <v>0</v>
      </c>
      <c r="M881" s="46" t="e">
        <f t="shared" si="1388"/>
        <v>#DIV/0!</v>
      </c>
      <c r="N881" s="17"/>
      <c r="O881" s="12" t="s">
        <v>90</v>
      </c>
    </row>
    <row r="882" spans="1:15" ht="18.75" hidden="1" x14ac:dyDescent="0.25">
      <c r="A882" s="13" t="str">
        <f t="shared" si="1389"/>
        <v>b</v>
      </c>
      <c r="B882" s="5" t="s">
        <v>2</v>
      </c>
      <c r="C882" s="6" t="s">
        <v>5</v>
      </c>
      <c r="D882" s="24"/>
      <c r="E882" s="24"/>
      <c r="F882" s="24"/>
      <c r="G882" s="26"/>
      <c r="H882" s="26"/>
      <c r="I882" s="24"/>
      <c r="J882" s="24"/>
      <c r="K882" s="24">
        <f t="shared" si="1468"/>
        <v>0</v>
      </c>
      <c r="L882" s="43">
        <f t="shared" si="1469"/>
        <v>0</v>
      </c>
      <c r="M882" s="46" t="e">
        <f t="shared" si="1388"/>
        <v>#DIV/0!</v>
      </c>
      <c r="N882" s="17"/>
      <c r="O882" s="12" t="s">
        <v>90</v>
      </c>
    </row>
    <row r="883" spans="1:15" ht="18.75" hidden="1" x14ac:dyDescent="0.25">
      <c r="A883" s="13" t="str">
        <f t="shared" si="1389"/>
        <v>b</v>
      </c>
      <c r="B883" s="5" t="s">
        <v>2</v>
      </c>
      <c r="C883" s="6" t="s">
        <v>6</v>
      </c>
      <c r="D883" s="24"/>
      <c r="E883" s="24"/>
      <c r="F883" s="24"/>
      <c r="G883" s="26"/>
      <c r="H883" s="26"/>
      <c r="I883" s="24"/>
      <c r="J883" s="24"/>
      <c r="K883" s="24">
        <f t="shared" si="1468"/>
        <v>0</v>
      </c>
      <c r="L883" s="43">
        <f t="shared" si="1469"/>
        <v>0</v>
      </c>
      <c r="M883" s="46" t="e">
        <f t="shared" si="1388"/>
        <v>#DIV/0!</v>
      </c>
      <c r="N883" s="17"/>
      <c r="O883" s="12" t="s">
        <v>90</v>
      </c>
    </row>
    <row r="884" spans="1:15" ht="18.75" hidden="1" x14ac:dyDescent="0.25">
      <c r="A884" s="13" t="str">
        <f t="shared" si="1389"/>
        <v>b</v>
      </c>
      <c r="B884" s="5" t="s">
        <v>2</v>
      </c>
      <c r="C884" s="7" t="s">
        <v>7</v>
      </c>
      <c r="D884" s="24"/>
      <c r="E884" s="24"/>
      <c r="F884" s="24"/>
      <c r="G884" s="26"/>
      <c r="H884" s="26"/>
      <c r="I884" s="24"/>
      <c r="J884" s="24"/>
      <c r="K884" s="24">
        <f t="shared" si="1468"/>
        <v>0</v>
      </c>
      <c r="L884" s="43">
        <f t="shared" si="1469"/>
        <v>0</v>
      </c>
      <c r="M884" s="46" t="e">
        <f t="shared" si="1388"/>
        <v>#DIV/0!</v>
      </c>
      <c r="N884" s="17"/>
      <c r="O884" s="12" t="s">
        <v>90</v>
      </c>
    </row>
    <row r="885" spans="1:15" ht="18.75" hidden="1" x14ac:dyDescent="0.25">
      <c r="A885" s="13" t="str">
        <f t="shared" si="1389"/>
        <v>b</v>
      </c>
      <c r="B885" s="5" t="s">
        <v>2</v>
      </c>
      <c r="C885" s="7" t="s">
        <v>8</v>
      </c>
      <c r="D885" s="24"/>
      <c r="E885" s="24"/>
      <c r="F885" s="24"/>
      <c r="G885" s="26"/>
      <c r="H885" s="26"/>
      <c r="I885" s="24"/>
      <c r="J885" s="24"/>
      <c r="K885" s="24">
        <f t="shared" si="1468"/>
        <v>0</v>
      </c>
      <c r="L885" s="43">
        <f t="shared" si="1469"/>
        <v>0</v>
      </c>
      <c r="M885" s="46" t="e">
        <f t="shared" si="1388"/>
        <v>#DIV/0!</v>
      </c>
      <c r="N885" s="17"/>
      <c r="O885" s="12" t="s">
        <v>90</v>
      </c>
    </row>
    <row r="886" spans="1:15" ht="18.75" x14ac:dyDescent="0.25">
      <c r="A886" s="13" t="str">
        <f t="shared" si="1389"/>
        <v>a</v>
      </c>
      <c r="B886" s="5" t="s">
        <v>2</v>
      </c>
      <c r="C886" s="7" t="s">
        <v>9</v>
      </c>
      <c r="D886" s="24"/>
      <c r="E886" s="24"/>
      <c r="F886" s="24"/>
      <c r="G886" s="26">
        <v>20000000</v>
      </c>
      <c r="H886" s="26">
        <v>25000000</v>
      </c>
      <c r="I886" s="24">
        <v>21999155</v>
      </c>
      <c r="J886" s="24">
        <v>7482373</v>
      </c>
      <c r="K886" s="24">
        <f t="shared" si="1468"/>
        <v>29481528</v>
      </c>
      <c r="L886" s="43">
        <f t="shared" si="1469"/>
        <v>-4481528</v>
      </c>
      <c r="M886" s="46">
        <f t="shared" si="1388"/>
        <v>1.1792611200000001</v>
      </c>
      <c r="N886" s="50"/>
      <c r="O886" s="12" t="s">
        <v>90</v>
      </c>
    </row>
    <row r="887" spans="1:15" ht="18.75" hidden="1" x14ac:dyDescent="0.25">
      <c r="A887" s="13" t="str">
        <f t="shared" si="1389"/>
        <v>b</v>
      </c>
      <c r="B887" s="5" t="s">
        <v>2</v>
      </c>
      <c r="C887" s="7" t="s">
        <v>10</v>
      </c>
      <c r="D887" s="24"/>
      <c r="E887" s="24"/>
      <c r="F887" s="24"/>
      <c r="G887" s="26">
        <v>0</v>
      </c>
      <c r="H887" s="26">
        <v>0</v>
      </c>
      <c r="I887" s="24"/>
      <c r="J887" s="24"/>
      <c r="K887" s="24">
        <f t="shared" si="1468"/>
        <v>0</v>
      </c>
      <c r="L887" s="43">
        <f t="shared" si="1469"/>
        <v>0</v>
      </c>
      <c r="M887" s="46" t="e">
        <f t="shared" si="1388"/>
        <v>#DIV/0!</v>
      </c>
      <c r="N887" s="17"/>
      <c r="O887" s="12" t="s">
        <v>90</v>
      </c>
    </row>
    <row r="888" spans="1:15" ht="18.75" hidden="1" x14ac:dyDescent="0.25">
      <c r="A888" s="13" t="str">
        <f t="shared" si="1389"/>
        <v>b</v>
      </c>
      <c r="B888" s="5" t="s">
        <v>2</v>
      </c>
      <c r="C888" s="4" t="s">
        <v>11</v>
      </c>
      <c r="D888" s="23"/>
      <c r="E888" s="23"/>
      <c r="F888" s="23"/>
      <c r="G888" s="23">
        <v>0</v>
      </c>
      <c r="H888" s="23">
        <v>0</v>
      </c>
      <c r="I888" s="24"/>
      <c r="J888" s="23"/>
      <c r="K888" s="23">
        <f t="shared" si="1468"/>
        <v>0</v>
      </c>
      <c r="L888" s="44">
        <f t="shared" si="1469"/>
        <v>0</v>
      </c>
      <c r="M888" s="45" t="e">
        <f t="shared" si="1388"/>
        <v>#DIV/0!</v>
      </c>
      <c r="N888" s="16"/>
      <c r="O888" s="12" t="s">
        <v>90</v>
      </c>
    </row>
    <row r="889" spans="1:15" ht="18.75" hidden="1" x14ac:dyDescent="0.25">
      <c r="A889" s="13" t="str">
        <f t="shared" si="1389"/>
        <v>b</v>
      </c>
      <c r="B889" s="5" t="s">
        <v>2</v>
      </c>
      <c r="C889" s="4" t="s">
        <v>12</v>
      </c>
      <c r="D889" s="23"/>
      <c r="E889" s="23"/>
      <c r="F889" s="23"/>
      <c r="G889" s="23">
        <v>0</v>
      </c>
      <c r="H889" s="23">
        <v>0</v>
      </c>
      <c r="I889" s="24"/>
      <c r="J889" s="23"/>
      <c r="K889" s="23">
        <f t="shared" si="1468"/>
        <v>0</v>
      </c>
      <c r="L889" s="44">
        <f t="shared" si="1469"/>
        <v>0</v>
      </c>
      <c r="M889" s="45" t="e">
        <f t="shared" si="1388"/>
        <v>#DIV/0!</v>
      </c>
      <c r="N889" s="16"/>
      <c r="O889" s="12" t="s">
        <v>90</v>
      </c>
    </row>
    <row r="890" spans="1:15" ht="18.75" hidden="1" x14ac:dyDescent="0.25">
      <c r="A890" s="13" t="str">
        <f t="shared" si="1389"/>
        <v>b</v>
      </c>
      <c r="B890" s="5" t="s">
        <v>2</v>
      </c>
      <c r="C890" s="4" t="s">
        <v>13</v>
      </c>
      <c r="D890" s="23"/>
      <c r="E890" s="23"/>
      <c r="F890" s="23"/>
      <c r="G890" s="23">
        <v>0</v>
      </c>
      <c r="H890" s="23">
        <v>0</v>
      </c>
      <c r="I890" s="24"/>
      <c r="J890" s="23"/>
      <c r="K890" s="23">
        <f t="shared" si="1468"/>
        <v>0</v>
      </c>
      <c r="L890" s="44">
        <f t="shared" si="1469"/>
        <v>0</v>
      </c>
      <c r="M890" s="45" t="e">
        <f t="shared" si="1388"/>
        <v>#DIV/0!</v>
      </c>
      <c r="N890" s="16"/>
      <c r="O890" s="12" t="s">
        <v>90</v>
      </c>
    </row>
    <row r="891" spans="1:15" ht="36" x14ac:dyDescent="0.25">
      <c r="A891" s="13" t="str">
        <f t="shared" si="1389"/>
        <v>a</v>
      </c>
      <c r="B891" s="18" t="s">
        <v>176</v>
      </c>
      <c r="C891" s="19" t="s">
        <v>177</v>
      </c>
      <c r="D891" s="24">
        <f t="shared" ref="D891" si="1470">D892+D900+D901+D902</f>
        <v>0</v>
      </c>
      <c r="E891" s="24"/>
      <c r="F891" s="24"/>
      <c r="G891" s="25">
        <f t="shared" ref="G891:H891" si="1471">G892+G900+G901+G902</f>
        <v>1000000</v>
      </c>
      <c r="H891" s="25">
        <f t="shared" si="1471"/>
        <v>1000000</v>
      </c>
      <c r="I891" s="24">
        <f t="shared" ref="I891" si="1472">I892+I900+I901+I902</f>
        <v>365982</v>
      </c>
      <c r="J891" s="24">
        <f t="shared" ref="J891" si="1473">J892+J900+J901+J902</f>
        <v>292000</v>
      </c>
      <c r="K891" s="24">
        <f t="shared" ref="K891" si="1474">K892+K900+K901+K902</f>
        <v>657982</v>
      </c>
      <c r="L891" s="43">
        <f t="shared" ref="L891" si="1475">L892+L900+L901+L902</f>
        <v>342018</v>
      </c>
      <c r="M891" s="46">
        <f t="shared" si="1388"/>
        <v>0.65798199999999996</v>
      </c>
      <c r="N891" s="50"/>
      <c r="O891" s="12" t="s">
        <v>90</v>
      </c>
    </row>
    <row r="892" spans="1:15" ht="18.75" x14ac:dyDescent="0.25">
      <c r="A892" s="13" t="str">
        <f t="shared" si="1389"/>
        <v>a</v>
      </c>
      <c r="B892" s="3" t="s">
        <v>2</v>
      </c>
      <c r="C892" s="4" t="s">
        <v>3</v>
      </c>
      <c r="D892" s="23">
        <f t="shared" ref="D892" si="1476">D893+D894+D895+D896+D897+D898+D899</f>
        <v>0</v>
      </c>
      <c r="E892" s="23"/>
      <c r="F892" s="23"/>
      <c r="G892" s="23">
        <f t="shared" ref="G892:H892" si="1477">G893+G894+G895+G896+G897+G898+G899</f>
        <v>1000000</v>
      </c>
      <c r="H892" s="23">
        <f t="shared" si="1477"/>
        <v>1000000</v>
      </c>
      <c r="I892" s="24">
        <f t="shared" ref="I892" si="1478">I893+I894+I895+I896+I897+I898+I899</f>
        <v>365982</v>
      </c>
      <c r="J892" s="23">
        <f t="shared" ref="J892:L892" si="1479">J893+J894+J895+J896+J897+J898+J899</f>
        <v>292000</v>
      </c>
      <c r="K892" s="23">
        <f t="shared" si="1479"/>
        <v>657982</v>
      </c>
      <c r="L892" s="44">
        <f t="shared" si="1479"/>
        <v>342018</v>
      </c>
      <c r="M892" s="45">
        <f t="shared" si="1388"/>
        <v>0.65798199999999996</v>
      </c>
      <c r="N892" s="50"/>
      <c r="O892" s="12" t="s">
        <v>90</v>
      </c>
    </row>
    <row r="893" spans="1:15" ht="18.75" hidden="1" x14ac:dyDescent="0.25">
      <c r="A893" s="13" t="str">
        <f t="shared" si="1389"/>
        <v>b</v>
      </c>
      <c r="B893" s="5" t="s">
        <v>2</v>
      </c>
      <c r="C893" s="6" t="s">
        <v>4</v>
      </c>
      <c r="D893" s="24"/>
      <c r="E893" s="24"/>
      <c r="F893" s="24"/>
      <c r="G893" s="26">
        <v>0</v>
      </c>
      <c r="H893" s="26">
        <v>0</v>
      </c>
      <c r="I893" s="24"/>
      <c r="J893" s="24"/>
      <c r="K893" s="24">
        <f t="shared" ref="K893:K902" si="1480">I893+J893</f>
        <v>0</v>
      </c>
      <c r="L893" s="43">
        <f t="shared" ref="L893:L902" si="1481">H893-K893</f>
        <v>0</v>
      </c>
      <c r="M893" s="46" t="e">
        <f t="shared" si="1388"/>
        <v>#DIV/0!</v>
      </c>
      <c r="N893" s="17"/>
      <c r="O893" s="12" t="s">
        <v>90</v>
      </c>
    </row>
    <row r="894" spans="1:15" ht="18.75" x14ac:dyDescent="0.25">
      <c r="A894" s="13" t="str">
        <f t="shared" si="1389"/>
        <v>a</v>
      </c>
      <c r="B894" s="5" t="s">
        <v>2</v>
      </c>
      <c r="C894" s="6" t="s">
        <v>5</v>
      </c>
      <c r="D894" s="24"/>
      <c r="E894" s="24"/>
      <c r="F894" s="24"/>
      <c r="G894" s="26">
        <v>1000000</v>
      </c>
      <c r="H894" s="26">
        <v>1000000</v>
      </c>
      <c r="I894" s="24">
        <v>365982</v>
      </c>
      <c r="J894" s="24">
        <v>292000</v>
      </c>
      <c r="K894" s="24">
        <f t="shared" si="1480"/>
        <v>657982</v>
      </c>
      <c r="L894" s="43">
        <f t="shared" si="1481"/>
        <v>342018</v>
      </c>
      <c r="M894" s="46">
        <f t="shared" si="1388"/>
        <v>0.65798199999999996</v>
      </c>
      <c r="N894" s="50"/>
      <c r="O894" s="12" t="s">
        <v>90</v>
      </c>
    </row>
    <row r="895" spans="1:15" ht="18.75" hidden="1" x14ac:dyDescent="0.25">
      <c r="A895" s="13" t="str">
        <f t="shared" si="1389"/>
        <v>b</v>
      </c>
      <c r="B895" s="5" t="s">
        <v>2</v>
      </c>
      <c r="C895" s="6" t="s">
        <v>6</v>
      </c>
      <c r="D895" s="24"/>
      <c r="E895" s="24"/>
      <c r="F895" s="24"/>
      <c r="G895" s="26">
        <v>0</v>
      </c>
      <c r="H895" s="26">
        <v>0</v>
      </c>
      <c r="I895" s="24"/>
      <c r="J895" s="24"/>
      <c r="K895" s="24">
        <f t="shared" si="1480"/>
        <v>0</v>
      </c>
      <c r="L895" s="43">
        <f t="shared" si="1481"/>
        <v>0</v>
      </c>
      <c r="M895" s="46" t="e">
        <f t="shared" si="1388"/>
        <v>#DIV/0!</v>
      </c>
      <c r="N895" s="17"/>
      <c r="O895" s="12" t="s">
        <v>90</v>
      </c>
    </row>
    <row r="896" spans="1:15" ht="18.75" hidden="1" x14ac:dyDescent="0.25">
      <c r="A896" s="13" t="str">
        <f t="shared" si="1389"/>
        <v>b</v>
      </c>
      <c r="B896" s="5" t="s">
        <v>2</v>
      </c>
      <c r="C896" s="7" t="s">
        <v>7</v>
      </c>
      <c r="D896" s="24"/>
      <c r="E896" s="24"/>
      <c r="F896" s="24"/>
      <c r="G896" s="26">
        <v>0</v>
      </c>
      <c r="H896" s="26">
        <v>0</v>
      </c>
      <c r="I896" s="24"/>
      <c r="J896" s="24"/>
      <c r="K896" s="24">
        <f t="shared" si="1480"/>
        <v>0</v>
      </c>
      <c r="L896" s="43">
        <f t="shared" si="1481"/>
        <v>0</v>
      </c>
      <c r="M896" s="46" t="e">
        <f t="shared" si="1388"/>
        <v>#DIV/0!</v>
      </c>
      <c r="N896" s="17"/>
      <c r="O896" s="12" t="s">
        <v>90</v>
      </c>
    </row>
    <row r="897" spans="1:15" ht="18.75" hidden="1" x14ac:dyDescent="0.25">
      <c r="A897" s="13" t="str">
        <f t="shared" si="1389"/>
        <v>b</v>
      </c>
      <c r="B897" s="5" t="s">
        <v>2</v>
      </c>
      <c r="C897" s="7" t="s">
        <v>8</v>
      </c>
      <c r="D897" s="24"/>
      <c r="E897" s="24"/>
      <c r="F897" s="24"/>
      <c r="G897" s="26">
        <v>0</v>
      </c>
      <c r="H897" s="26">
        <v>0</v>
      </c>
      <c r="I897" s="24"/>
      <c r="J897" s="24"/>
      <c r="K897" s="24">
        <f t="shared" si="1480"/>
        <v>0</v>
      </c>
      <c r="L897" s="43">
        <f t="shared" si="1481"/>
        <v>0</v>
      </c>
      <c r="M897" s="46" t="e">
        <f t="shared" si="1388"/>
        <v>#DIV/0!</v>
      </c>
      <c r="N897" s="17"/>
      <c r="O897" s="12" t="s">
        <v>90</v>
      </c>
    </row>
    <row r="898" spans="1:15" ht="18.75" hidden="1" x14ac:dyDescent="0.25">
      <c r="A898" s="13" t="str">
        <f t="shared" si="1389"/>
        <v>b</v>
      </c>
      <c r="B898" s="5" t="s">
        <v>2</v>
      </c>
      <c r="C898" s="7" t="s">
        <v>9</v>
      </c>
      <c r="D898" s="24"/>
      <c r="E898" s="24"/>
      <c r="F898" s="24"/>
      <c r="G898" s="26">
        <v>0</v>
      </c>
      <c r="H898" s="26">
        <v>0</v>
      </c>
      <c r="I898" s="24"/>
      <c r="J898" s="24"/>
      <c r="K898" s="24">
        <f t="shared" si="1480"/>
        <v>0</v>
      </c>
      <c r="L898" s="43">
        <f t="shared" si="1481"/>
        <v>0</v>
      </c>
      <c r="M898" s="46" t="e">
        <f t="shared" si="1388"/>
        <v>#DIV/0!</v>
      </c>
      <c r="N898" s="17"/>
      <c r="O898" s="12" t="s">
        <v>90</v>
      </c>
    </row>
    <row r="899" spans="1:15" ht="18.75" hidden="1" x14ac:dyDescent="0.25">
      <c r="A899" s="13" t="str">
        <f t="shared" si="1389"/>
        <v>b</v>
      </c>
      <c r="B899" s="5" t="s">
        <v>2</v>
      </c>
      <c r="C899" s="7" t="s">
        <v>10</v>
      </c>
      <c r="D899" s="24"/>
      <c r="E899" s="24"/>
      <c r="F899" s="24"/>
      <c r="G899" s="26">
        <v>0</v>
      </c>
      <c r="H899" s="26">
        <v>0</v>
      </c>
      <c r="I899" s="24"/>
      <c r="J899" s="24"/>
      <c r="K899" s="24">
        <f t="shared" si="1480"/>
        <v>0</v>
      </c>
      <c r="L899" s="43">
        <f t="shared" si="1481"/>
        <v>0</v>
      </c>
      <c r="M899" s="46" t="e">
        <f t="shared" ref="M899:M962" si="1482">K899/H899</f>
        <v>#DIV/0!</v>
      </c>
      <c r="N899" s="17"/>
      <c r="O899" s="12" t="s">
        <v>90</v>
      </c>
    </row>
    <row r="900" spans="1:15" ht="18.75" hidden="1" x14ac:dyDescent="0.25">
      <c r="A900" s="13" t="str">
        <f t="shared" ref="A900:A963" si="1483">IF((D900+I900+G900+H900+J900+K900)&gt;0,"a","b")</f>
        <v>b</v>
      </c>
      <c r="B900" s="5" t="s">
        <v>2</v>
      </c>
      <c r="C900" s="4" t="s">
        <v>11</v>
      </c>
      <c r="D900" s="23"/>
      <c r="E900" s="23"/>
      <c r="F900" s="23"/>
      <c r="G900" s="23">
        <v>0</v>
      </c>
      <c r="H900" s="23">
        <v>0</v>
      </c>
      <c r="I900" s="24"/>
      <c r="J900" s="23"/>
      <c r="K900" s="23">
        <f t="shared" si="1480"/>
        <v>0</v>
      </c>
      <c r="L900" s="44">
        <f t="shared" si="1481"/>
        <v>0</v>
      </c>
      <c r="M900" s="45" t="e">
        <f t="shared" si="1482"/>
        <v>#DIV/0!</v>
      </c>
      <c r="N900" s="16"/>
      <c r="O900" s="12" t="s">
        <v>90</v>
      </c>
    </row>
    <row r="901" spans="1:15" ht="18.75" hidden="1" x14ac:dyDescent="0.25">
      <c r="A901" s="13" t="str">
        <f t="shared" si="1483"/>
        <v>b</v>
      </c>
      <c r="B901" s="5" t="s">
        <v>2</v>
      </c>
      <c r="C901" s="4" t="s">
        <v>12</v>
      </c>
      <c r="D901" s="23"/>
      <c r="E901" s="23"/>
      <c r="F901" s="23"/>
      <c r="G901" s="23">
        <v>0</v>
      </c>
      <c r="H901" s="23">
        <v>0</v>
      </c>
      <c r="I901" s="24"/>
      <c r="J901" s="23"/>
      <c r="K901" s="23">
        <f t="shared" si="1480"/>
        <v>0</v>
      </c>
      <c r="L901" s="44">
        <f t="shared" si="1481"/>
        <v>0</v>
      </c>
      <c r="M901" s="45" t="e">
        <f t="shared" si="1482"/>
        <v>#DIV/0!</v>
      </c>
      <c r="N901" s="16"/>
      <c r="O901" s="12" t="s">
        <v>90</v>
      </c>
    </row>
    <row r="902" spans="1:15" ht="18.75" hidden="1" x14ac:dyDescent="0.25">
      <c r="A902" s="13" t="str">
        <f t="shared" si="1483"/>
        <v>b</v>
      </c>
      <c r="B902" s="5" t="s">
        <v>2</v>
      </c>
      <c r="C902" s="4" t="s">
        <v>13</v>
      </c>
      <c r="D902" s="23"/>
      <c r="E902" s="23"/>
      <c r="F902" s="23"/>
      <c r="G902" s="23">
        <v>0</v>
      </c>
      <c r="H902" s="23">
        <v>0</v>
      </c>
      <c r="I902" s="24"/>
      <c r="J902" s="23"/>
      <c r="K902" s="23">
        <f t="shared" si="1480"/>
        <v>0</v>
      </c>
      <c r="L902" s="44">
        <f t="shared" si="1481"/>
        <v>0</v>
      </c>
      <c r="M902" s="45" t="e">
        <f t="shared" si="1482"/>
        <v>#DIV/0!</v>
      </c>
      <c r="N902" s="16"/>
      <c r="O902" s="12" t="s">
        <v>90</v>
      </c>
    </row>
    <row r="903" spans="1:15" ht="36" x14ac:dyDescent="0.25">
      <c r="A903" s="13" t="str">
        <f t="shared" si="1483"/>
        <v>a</v>
      </c>
      <c r="B903" s="18" t="s">
        <v>178</v>
      </c>
      <c r="C903" s="19" t="s">
        <v>77</v>
      </c>
      <c r="D903" s="24">
        <f t="shared" ref="D903:F903" si="1484">D904+D912+D913+D914</f>
        <v>0</v>
      </c>
      <c r="E903" s="24"/>
      <c r="F903" s="24">
        <f t="shared" si="1484"/>
        <v>11945</v>
      </c>
      <c r="G903" s="25">
        <f t="shared" ref="G903:H903" si="1485">G904+G912+G913+G914</f>
        <v>20000000</v>
      </c>
      <c r="H903" s="25">
        <f t="shared" si="1485"/>
        <v>15000000</v>
      </c>
      <c r="I903" s="24">
        <f t="shared" ref="I903" si="1486">I904+I912+I913+I914</f>
        <v>3376404</v>
      </c>
      <c r="J903" s="24">
        <f t="shared" ref="J903" si="1487">J904+J912+J913+J914</f>
        <v>3894596</v>
      </c>
      <c r="K903" s="24">
        <f t="shared" ref="K903" si="1488">K904+K912+K913+K914</f>
        <v>7271000</v>
      </c>
      <c r="L903" s="43">
        <f t="shared" ref="L903" si="1489">L904+L912+L913+L914</f>
        <v>7729000</v>
      </c>
      <c r="M903" s="46">
        <f t="shared" si="1482"/>
        <v>0.48473333333333335</v>
      </c>
      <c r="N903" s="50"/>
      <c r="O903" s="12" t="s">
        <v>90</v>
      </c>
    </row>
    <row r="904" spans="1:15" ht="18.75" x14ac:dyDescent="0.25">
      <c r="A904" s="13" t="str">
        <f t="shared" si="1483"/>
        <v>a</v>
      </c>
      <c r="B904" s="3" t="s">
        <v>2</v>
      </c>
      <c r="C904" s="4" t="s">
        <v>3</v>
      </c>
      <c r="D904" s="23">
        <f t="shared" ref="D904:F904" si="1490">D905+D906+D907+D908+D909+D910+D911</f>
        <v>0</v>
      </c>
      <c r="E904" s="23"/>
      <c r="F904" s="23">
        <f t="shared" si="1490"/>
        <v>11945</v>
      </c>
      <c r="G904" s="23">
        <f t="shared" ref="G904:H904" si="1491">G905+G906+G907+G908+G909+G910+G911</f>
        <v>20000000</v>
      </c>
      <c r="H904" s="23">
        <f t="shared" si="1491"/>
        <v>14976400</v>
      </c>
      <c r="I904" s="24">
        <f t="shared" ref="I904" si="1492">I905+I906+I907+I908+I909+I910+I911</f>
        <v>3352804</v>
      </c>
      <c r="J904" s="23">
        <f t="shared" ref="J904:L904" si="1493">J905+J906+J907+J908+J909+J910+J911</f>
        <v>3894596</v>
      </c>
      <c r="K904" s="23">
        <f t="shared" si="1493"/>
        <v>7247400</v>
      </c>
      <c r="L904" s="44">
        <f t="shared" si="1493"/>
        <v>7729000</v>
      </c>
      <c r="M904" s="45">
        <f t="shared" si="1482"/>
        <v>0.48392136962153787</v>
      </c>
      <c r="N904" s="50"/>
      <c r="O904" s="12" t="s">
        <v>90</v>
      </c>
    </row>
    <row r="905" spans="1:15" ht="18.75" hidden="1" x14ac:dyDescent="0.25">
      <c r="A905" s="13" t="str">
        <f t="shared" si="1483"/>
        <v>b</v>
      </c>
      <c r="B905" s="5" t="s">
        <v>2</v>
      </c>
      <c r="C905" s="6" t="s">
        <v>4</v>
      </c>
      <c r="D905" s="24"/>
      <c r="E905" s="24"/>
      <c r="F905" s="24"/>
      <c r="G905" s="26">
        <v>0</v>
      </c>
      <c r="H905" s="26">
        <v>0</v>
      </c>
      <c r="I905" s="24"/>
      <c r="J905" s="24"/>
      <c r="K905" s="24">
        <f t="shared" ref="K905:K914" si="1494">I905+J905</f>
        <v>0</v>
      </c>
      <c r="L905" s="43">
        <f t="shared" ref="L905:L914" si="1495">H905-K905</f>
        <v>0</v>
      </c>
      <c r="M905" s="46" t="e">
        <f t="shared" si="1482"/>
        <v>#DIV/0!</v>
      </c>
      <c r="N905" s="17"/>
      <c r="O905" s="12" t="s">
        <v>90</v>
      </c>
    </row>
    <row r="906" spans="1:15" ht="18.75" x14ac:dyDescent="0.25">
      <c r="A906" s="13" t="str">
        <f t="shared" si="1483"/>
        <v>a</v>
      </c>
      <c r="B906" s="5" t="s">
        <v>2</v>
      </c>
      <c r="C906" s="6" t="s">
        <v>5</v>
      </c>
      <c r="D906" s="24"/>
      <c r="E906" s="24"/>
      <c r="F906" s="24"/>
      <c r="G906" s="26">
        <v>450000</v>
      </c>
      <c r="H906" s="26">
        <v>1000000</v>
      </c>
      <c r="I906" s="24">
        <v>81098</v>
      </c>
      <c r="J906" s="24">
        <v>38902</v>
      </c>
      <c r="K906" s="24">
        <f t="shared" si="1494"/>
        <v>120000</v>
      </c>
      <c r="L906" s="43">
        <f t="shared" si="1495"/>
        <v>880000</v>
      </c>
      <c r="M906" s="46">
        <f t="shared" si="1482"/>
        <v>0.12</v>
      </c>
      <c r="N906" s="50"/>
      <c r="O906" s="12" t="s">
        <v>90</v>
      </c>
    </row>
    <row r="907" spans="1:15" ht="18.75" hidden="1" x14ac:dyDescent="0.25">
      <c r="A907" s="13" t="str">
        <f t="shared" si="1483"/>
        <v>b</v>
      </c>
      <c r="B907" s="5" t="s">
        <v>2</v>
      </c>
      <c r="C907" s="6" t="s">
        <v>6</v>
      </c>
      <c r="D907" s="24"/>
      <c r="E907" s="24"/>
      <c r="F907" s="24"/>
      <c r="G907" s="26">
        <v>0</v>
      </c>
      <c r="H907" s="26">
        <v>0</v>
      </c>
      <c r="I907" s="24"/>
      <c r="J907" s="24"/>
      <c r="K907" s="24">
        <f t="shared" si="1494"/>
        <v>0</v>
      </c>
      <c r="L907" s="43">
        <f t="shared" si="1495"/>
        <v>0</v>
      </c>
      <c r="M907" s="46" t="e">
        <f t="shared" si="1482"/>
        <v>#DIV/0!</v>
      </c>
      <c r="N907" s="17"/>
      <c r="O907" s="12" t="s">
        <v>90</v>
      </c>
    </row>
    <row r="908" spans="1:15" ht="18.75" hidden="1" x14ac:dyDescent="0.25">
      <c r="A908" s="13" t="str">
        <f t="shared" si="1483"/>
        <v>b</v>
      </c>
      <c r="B908" s="5" t="s">
        <v>2</v>
      </c>
      <c r="C908" s="7" t="s">
        <v>7</v>
      </c>
      <c r="D908" s="24"/>
      <c r="E908" s="24"/>
      <c r="F908" s="24"/>
      <c r="G908" s="26">
        <v>0</v>
      </c>
      <c r="H908" s="26">
        <v>0</v>
      </c>
      <c r="I908" s="24"/>
      <c r="J908" s="24"/>
      <c r="K908" s="24">
        <f t="shared" si="1494"/>
        <v>0</v>
      </c>
      <c r="L908" s="43">
        <f t="shared" si="1495"/>
        <v>0</v>
      </c>
      <c r="M908" s="46" t="e">
        <f t="shared" si="1482"/>
        <v>#DIV/0!</v>
      </c>
      <c r="N908" s="17"/>
      <c r="O908" s="12" t="s">
        <v>90</v>
      </c>
    </row>
    <row r="909" spans="1:15" ht="18.75" hidden="1" x14ac:dyDescent="0.25">
      <c r="A909" s="13" t="str">
        <f t="shared" si="1483"/>
        <v>b</v>
      </c>
      <c r="B909" s="5" t="s">
        <v>2</v>
      </c>
      <c r="C909" s="7" t="s">
        <v>8</v>
      </c>
      <c r="D909" s="24"/>
      <c r="E909" s="24"/>
      <c r="F909" s="24"/>
      <c r="G909" s="26">
        <v>0</v>
      </c>
      <c r="H909" s="26">
        <v>0</v>
      </c>
      <c r="I909" s="24"/>
      <c r="J909" s="24"/>
      <c r="K909" s="24">
        <f t="shared" si="1494"/>
        <v>0</v>
      </c>
      <c r="L909" s="43">
        <f t="shared" si="1495"/>
        <v>0</v>
      </c>
      <c r="M909" s="46" t="e">
        <f t="shared" si="1482"/>
        <v>#DIV/0!</v>
      </c>
      <c r="N909" s="17"/>
      <c r="O909" s="12" t="s">
        <v>90</v>
      </c>
    </row>
    <row r="910" spans="1:15" ht="18.75" x14ac:dyDescent="0.25">
      <c r="A910" s="13" t="str">
        <f t="shared" si="1483"/>
        <v>a</v>
      </c>
      <c r="B910" s="5" t="s">
        <v>2</v>
      </c>
      <c r="C910" s="7" t="s">
        <v>9</v>
      </c>
      <c r="D910" s="24"/>
      <c r="E910" s="24"/>
      <c r="F910" s="24">
        <v>11945</v>
      </c>
      <c r="G910" s="26">
        <v>19550000</v>
      </c>
      <c r="H910" s="26">
        <v>13976400</v>
      </c>
      <c r="I910" s="24">
        <v>3271706</v>
      </c>
      <c r="J910" s="24">
        <v>3855694</v>
      </c>
      <c r="K910" s="24">
        <f t="shared" si="1494"/>
        <v>7127400</v>
      </c>
      <c r="L910" s="43">
        <f t="shared" si="1495"/>
        <v>6849000</v>
      </c>
      <c r="M910" s="46">
        <f t="shared" si="1482"/>
        <v>0.50995964626083967</v>
      </c>
      <c r="N910" s="50"/>
      <c r="O910" s="12" t="s">
        <v>90</v>
      </c>
    </row>
    <row r="911" spans="1:15" ht="18.75" hidden="1" x14ac:dyDescent="0.25">
      <c r="A911" s="13" t="str">
        <f t="shared" si="1483"/>
        <v>b</v>
      </c>
      <c r="B911" s="5" t="s">
        <v>2</v>
      </c>
      <c r="C911" s="7" t="s">
        <v>10</v>
      </c>
      <c r="D911" s="24"/>
      <c r="E911" s="24"/>
      <c r="F911" s="24"/>
      <c r="G911" s="26">
        <v>0</v>
      </c>
      <c r="H911" s="26">
        <v>0</v>
      </c>
      <c r="I911" s="24"/>
      <c r="J911" s="24"/>
      <c r="K911" s="24">
        <f t="shared" si="1494"/>
        <v>0</v>
      </c>
      <c r="L911" s="43">
        <f t="shared" si="1495"/>
        <v>0</v>
      </c>
      <c r="M911" s="46" t="e">
        <f t="shared" si="1482"/>
        <v>#DIV/0!</v>
      </c>
      <c r="N911" s="17"/>
      <c r="O911" s="12" t="s">
        <v>90</v>
      </c>
    </row>
    <row r="912" spans="1:15" ht="18.75" x14ac:dyDescent="0.25">
      <c r="A912" s="13" t="str">
        <f t="shared" si="1483"/>
        <v>a</v>
      </c>
      <c r="B912" s="5" t="s">
        <v>2</v>
      </c>
      <c r="C912" s="4" t="s">
        <v>11</v>
      </c>
      <c r="D912" s="23"/>
      <c r="E912" s="23"/>
      <c r="F912" s="23"/>
      <c r="G912" s="23">
        <v>0</v>
      </c>
      <c r="H912" s="23">
        <v>23600</v>
      </c>
      <c r="I912" s="24">
        <v>23600</v>
      </c>
      <c r="J912" s="23"/>
      <c r="K912" s="23">
        <f t="shared" si="1494"/>
        <v>23600</v>
      </c>
      <c r="L912" s="44">
        <f t="shared" si="1495"/>
        <v>0</v>
      </c>
      <c r="M912" s="45">
        <f t="shared" si="1482"/>
        <v>1</v>
      </c>
      <c r="N912" s="50"/>
      <c r="O912" s="12" t="s">
        <v>90</v>
      </c>
    </row>
    <row r="913" spans="1:15" ht="18.75" hidden="1" x14ac:dyDescent="0.25">
      <c r="A913" s="13" t="str">
        <f t="shared" si="1483"/>
        <v>b</v>
      </c>
      <c r="B913" s="5" t="s">
        <v>2</v>
      </c>
      <c r="C913" s="4" t="s">
        <v>12</v>
      </c>
      <c r="D913" s="23"/>
      <c r="E913" s="23"/>
      <c r="F913" s="23"/>
      <c r="G913" s="23">
        <v>0</v>
      </c>
      <c r="H913" s="23">
        <v>0</v>
      </c>
      <c r="I913" s="24"/>
      <c r="J913" s="23"/>
      <c r="K913" s="23">
        <f t="shared" si="1494"/>
        <v>0</v>
      </c>
      <c r="L913" s="44">
        <f t="shared" si="1495"/>
        <v>0</v>
      </c>
      <c r="M913" s="45" t="e">
        <f t="shared" si="1482"/>
        <v>#DIV/0!</v>
      </c>
      <c r="N913" s="16"/>
      <c r="O913" s="12" t="s">
        <v>90</v>
      </c>
    </row>
    <row r="914" spans="1:15" ht="18.75" hidden="1" x14ac:dyDescent="0.25">
      <c r="A914" s="13" t="str">
        <f t="shared" si="1483"/>
        <v>b</v>
      </c>
      <c r="B914" s="5" t="s">
        <v>2</v>
      </c>
      <c r="C914" s="4" t="s">
        <v>13</v>
      </c>
      <c r="D914" s="23"/>
      <c r="E914" s="23"/>
      <c r="F914" s="23"/>
      <c r="G914" s="23">
        <v>0</v>
      </c>
      <c r="H914" s="23">
        <v>0</v>
      </c>
      <c r="I914" s="24"/>
      <c r="J914" s="23"/>
      <c r="K914" s="23">
        <f t="shared" si="1494"/>
        <v>0</v>
      </c>
      <c r="L914" s="44">
        <f t="shared" si="1495"/>
        <v>0</v>
      </c>
      <c r="M914" s="45" t="e">
        <f t="shared" si="1482"/>
        <v>#DIV/0!</v>
      </c>
      <c r="N914" s="16"/>
      <c r="O914" s="12" t="s">
        <v>90</v>
      </c>
    </row>
    <row r="915" spans="1:15" ht="32.25" customHeight="1" x14ac:dyDescent="0.25">
      <c r="A915" s="13" t="str">
        <f t="shared" si="1483"/>
        <v>a</v>
      </c>
      <c r="B915" s="18" t="s">
        <v>179</v>
      </c>
      <c r="C915" s="19" t="s">
        <v>78</v>
      </c>
      <c r="D915" s="32">
        <f t="shared" ref="D915" si="1496">D916+D924+D925+D926</f>
        <v>0</v>
      </c>
      <c r="E915" s="32"/>
      <c r="F915" s="32"/>
      <c r="G915" s="33">
        <f t="shared" ref="G915:H915" si="1497">G916+G924+G925+G926</f>
        <v>800000</v>
      </c>
      <c r="H915" s="33">
        <f t="shared" si="1497"/>
        <v>631040</v>
      </c>
      <c r="I915" s="32">
        <f t="shared" ref="I915" si="1498">I916+I924+I925+I926</f>
        <v>22350</v>
      </c>
      <c r="J915" s="32">
        <f t="shared" ref="J915" si="1499">J916+J924+J925+J926</f>
        <v>152750</v>
      </c>
      <c r="K915" s="32">
        <f t="shared" ref="K915" si="1500">K916+K924+K925+K926</f>
        <v>175100</v>
      </c>
      <c r="L915" s="36">
        <f t="shared" ref="L915" si="1501">L916+L924+L925+L926</f>
        <v>455940</v>
      </c>
      <c r="M915" s="37">
        <f t="shared" si="1482"/>
        <v>0.27747844827586204</v>
      </c>
      <c r="N915" s="50"/>
      <c r="O915" s="12" t="s">
        <v>91</v>
      </c>
    </row>
    <row r="916" spans="1:15" ht="18.75" x14ac:dyDescent="0.25">
      <c r="A916" s="13" t="str">
        <f t="shared" si="1483"/>
        <v>a</v>
      </c>
      <c r="B916" s="3" t="s">
        <v>2</v>
      </c>
      <c r="C916" s="4" t="s">
        <v>3</v>
      </c>
      <c r="D916" s="34">
        <f t="shared" ref="D916" si="1502">D917+D918+D919+D920+D921+D922+D923</f>
        <v>0</v>
      </c>
      <c r="E916" s="34"/>
      <c r="F916" s="34"/>
      <c r="G916" s="34">
        <f t="shared" ref="G916:H916" si="1503">G917+G918+G919+G920+G921+G922+G923</f>
        <v>800000</v>
      </c>
      <c r="H916" s="34">
        <f t="shared" si="1503"/>
        <v>631040</v>
      </c>
      <c r="I916" s="32">
        <f t="shared" ref="I916" si="1504">I917+I918+I919+I920+I921+I922+I923</f>
        <v>22350</v>
      </c>
      <c r="J916" s="34">
        <f t="shared" ref="J916:L916" si="1505">J917+J918+J919+J920+J921+J922+J923</f>
        <v>152750</v>
      </c>
      <c r="K916" s="34">
        <f t="shared" si="1505"/>
        <v>175100</v>
      </c>
      <c r="L916" s="38">
        <f t="shared" si="1505"/>
        <v>455940</v>
      </c>
      <c r="M916" s="39">
        <f t="shared" si="1482"/>
        <v>0.27747844827586204</v>
      </c>
      <c r="N916" s="50"/>
      <c r="O916" s="12" t="s">
        <v>91</v>
      </c>
    </row>
    <row r="917" spans="1:15" ht="18.75" hidden="1" x14ac:dyDescent="0.25">
      <c r="A917" s="13" t="str">
        <f t="shared" si="1483"/>
        <v>b</v>
      </c>
      <c r="B917" s="5" t="s">
        <v>2</v>
      </c>
      <c r="C917" s="6" t="s">
        <v>4</v>
      </c>
      <c r="D917" s="24"/>
      <c r="E917" s="24"/>
      <c r="F917" s="24"/>
      <c r="G917" s="26">
        <v>0</v>
      </c>
      <c r="H917" s="26">
        <v>0</v>
      </c>
      <c r="I917" s="24"/>
      <c r="J917" s="24"/>
      <c r="K917" s="24">
        <f t="shared" ref="K917:K926" si="1506">I917+J917</f>
        <v>0</v>
      </c>
      <c r="L917" s="43">
        <f t="shared" ref="L917:L926" si="1507">H917-K917</f>
        <v>0</v>
      </c>
      <c r="M917" s="46" t="e">
        <f t="shared" si="1482"/>
        <v>#DIV/0!</v>
      </c>
      <c r="N917" s="17"/>
      <c r="O917" s="12" t="s">
        <v>91</v>
      </c>
    </row>
    <row r="918" spans="1:15" ht="18.75" x14ac:dyDescent="0.25">
      <c r="A918" s="13" t="str">
        <f t="shared" si="1483"/>
        <v>a</v>
      </c>
      <c r="B918" s="5" t="s">
        <v>2</v>
      </c>
      <c r="C918" s="6" t="s">
        <v>5</v>
      </c>
      <c r="D918" s="32"/>
      <c r="E918" s="32"/>
      <c r="F918" s="32"/>
      <c r="G918" s="35">
        <v>740000</v>
      </c>
      <c r="H918" s="35">
        <v>571040</v>
      </c>
      <c r="I918" s="32"/>
      <c r="J918" s="32">
        <v>146250</v>
      </c>
      <c r="K918" s="32">
        <f t="shared" si="1506"/>
        <v>146250</v>
      </c>
      <c r="L918" s="36">
        <f t="shared" si="1507"/>
        <v>424790</v>
      </c>
      <c r="M918" s="37">
        <f t="shared" si="1482"/>
        <v>0.25611165592602969</v>
      </c>
      <c r="N918" s="50"/>
      <c r="O918" s="12" t="s">
        <v>91</v>
      </c>
    </row>
    <row r="919" spans="1:15" ht="18.75" hidden="1" x14ac:dyDescent="0.25">
      <c r="A919" s="13" t="str">
        <f t="shared" si="1483"/>
        <v>b</v>
      </c>
      <c r="B919" s="5" t="s">
        <v>2</v>
      </c>
      <c r="C919" s="6" t="s">
        <v>6</v>
      </c>
      <c r="D919" s="24"/>
      <c r="E919" s="24"/>
      <c r="F919" s="24"/>
      <c r="G919" s="26"/>
      <c r="H919" s="26"/>
      <c r="I919" s="24"/>
      <c r="J919" s="24"/>
      <c r="K919" s="24">
        <f t="shared" si="1506"/>
        <v>0</v>
      </c>
      <c r="L919" s="43">
        <f t="shared" si="1507"/>
        <v>0</v>
      </c>
      <c r="M919" s="46" t="e">
        <f t="shared" si="1482"/>
        <v>#DIV/0!</v>
      </c>
      <c r="N919" s="17"/>
      <c r="O919" s="12" t="s">
        <v>91</v>
      </c>
    </row>
    <row r="920" spans="1:15" ht="18.75" hidden="1" x14ac:dyDescent="0.25">
      <c r="A920" s="13" t="str">
        <f t="shared" si="1483"/>
        <v>b</v>
      </c>
      <c r="B920" s="5" t="s">
        <v>2</v>
      </c>
      <c r="C920" s="7" t="s">
        <v>7</v>
      </c>
      <c r="D920" s="24"/>
      <c r="E920" s="24"/>
      <c r="F920" s="24"/>
      <c r="G920" s="26"/>
      <c r="H920" s="26"/>
      <c r="I920" s="24"/>
      <c r="J920" s="24"/>
      <c r="K920" s="24">
        <f t="shared" si="1506"/>
        <v>0</v>
      </c>
      <c r="L920" s="43">
        <f t="shared" si="1507"/>
        <v>0</v>
      </c>
      <c r="M920" s="46" t="e">
        <f t="shared" si="1482"/>
        <v>#DIV/0!</v>
      </c>
      <c r="N920" s="17"/>
      <c r="O920" s="12" t="s">
        <v>91</v>
      </c>
    </row>
    <row r="921" spans="1:15" ht="18.75" hidden="1" x14ac:dyDescent="0.25">
      <c r="A921" s="13" t="str">
        <f t="shared" si="1483"/>
        <v>b</v>
      </c>
      <c r="B921" s="5" t="s">
        <v>2</v>
      </c>
      <c r="C921" s="7" t="s">
        <v>8</v>
      </c>
      <c r="D921" s="24"/>
      <c r="E921" s="24"/>
      <c r="F921" s="24"/>
      <c r="G921" s="26"/>
      <c r="H921" s="26"/>
      <c r="I921" s="24"/>
      <c r="J921" s="24"/>
      <c r="K921" s="24">
        <f t="shared" si="1506"/>
        <v>0</v>
      </c>
      <c r="L921" s="43">
        <f t="shared" si="1507"/>
        <v>0</v>
      </c>
      <c r="M921" s="46" t="e">
        <f t="shared" si="1482"/>
        <v>#DIV/0!</v>
      </c>
      <c r="N921" s="17"/>
      <c r="O921" s="12" t="s">
        <v>91</v>
      </c>
    </row>
    <row r="922" spans="1:15" ht="18.75" hidden="1" x14ac:dyDescent="0.25">
      <c r="A922" s="13" t="str">
        <f t="shared" si="1483"/>
        <v>b</v>
      </c>
      <c r="B922" s="5" t="s">
        <v>2</v>
      </c>
      <c r="C922" s="7" t="s">
        <v>9</v>
      </c>
      <c r="D922" s="24"/>
      <c r="E922" s="24"/>
      <c r="F922" s="24"/>
      <c r="G922" s="26"/>
      <c r="H922" s="26"/>
      <c r="I922" s="24"/>
      <c r="J922" s="24"/>
      <c r="K922" s="24">
        <f t="shared" si="1506"/>
        <v>0</v>
      </c>
      <c r="L922" s="43">
        <f t="shared" si="1507"/>
        <v>0</v>
      </c>
      <c r="M922" s="46" t="e">
        <f t="shared" si="1482"/>
        <v>#DIV/0!</v>
      </c>
      <c r="N922" s="17"/>
      <c r="O922" s="12" t="s">
        <v>91</v>
      </c>
    </row>
    <row r="923" spans="1:15" ht="18.75" x14ac:dyDescent="0.25">
      <c r="A923" s="13" t="str">
        <f t="shared" si="1483"/>
        <v>a</v>
      </c>
      <c r="B923" s="5" t="s">
        <v>2</v>
      </c>
      <c r="C923" s="7" t="s">
        <v>10</v>
      </c>
      <c r="D923" s="32"/>
      <c r="E923" s="32"/>
      <c r="F923" s="32"/>
      <c r="G923" s="35">
        <v>60000</v>
      </c>
      <c r="H923" s="35">
        <v>60000</v>
      </c>
      <c r="I923" s="32">
        <v>22350</v>
      </c>
      <c r="J923" s="32">
        <v>6500</v>
      </c>
      <c r="K923" s="32">
        <f t="shared" si="1506"/>
        <v>28850</v>
      </c>
      <c r="L923" s="36">
        <f t="shared" si="1507"/>
        <v>31150</v>
      </c>
      <c r="M923" s="37">
        <f t="shared" si="1482"/>
        <v>0.48083333333333333</v>
      </c>
      <c r="N923" s="51"/>
      <c r="O923" s="12" t="s">
        <v>91</v>
      </c>
    </row>
    <row r="924" spans="1:15" ht="18.75" hidden="1" x14ac:dyDescent="0.25">
      <c r="A924" s="13" t="str">
        <f t="shared" si="1483"/>
        <v>b</v>
      </c>
      <c r="B924" s="5" t="s">
        <v>2</v>
      </c>
      <c r="C924" s="4" t="s">
        <v>11</v>
      </c>
      <c r="D924" s="23"/>
      <c r="E924" s="23"/>
      <c r="F924" s="23"/>
      <c r="G924" s="23">
        <v>0</v>
      </c>
      <c r="H924" s="23">
        <v>0</v>
      </c>
      <c r="I924" s="24"/>
      <c r="J924" s="23"/>
      <c r="K924" s="23">
        <f t="shared" si="1506"/>
        <v>0</v>
      </c>
      <c r="L924" s="44">
        <f t="shared" si="1507"/>
        <v>0</v>
      </c>
      <c r="M924" s="45" t="e">
        <f t="shared" si="1482"/>
        <v>#DIV/0!</v>
      </c>
      <c r="N924" s="16"/>
      <c r="O924" s="12" t="s">
        <v>91</v>
      </c>
    </row>
    <row r="925" spans="1:15" ht="18.75" hidden="1" x14ac:dyDescent="0.25">
      <c r="A925" s="13" t="str">
        <f t="shared" si="1483"/>
        <v>b</v>
      </c>
      <c r="B925" s="5" t="s">
        <v>2</v>
      </c>
      <c r="C925" s="4" t="s">
        <v>12</v>
      </c>
      <c r="D925" s="23"/>
      <c r="E925" s="23"/>
      <c r="F925" s="23"/>
      <c r="G925" s="23">
        <v>0</v>
      </c>
      <c r="H925" s="23">
        <v>0</v>
      </c>
      <c r="I925" s="24"/>
      <c r="J925" s="23"/>
      <c r="K925" s="23">
        <f t="shared" si="1506"/>
        <v>0</v>
      </c>
      <c r="L925" s="44">
        <f t="shared" si="1507"/>
        <v>0</v>
      </c>
      <c r="M925" s="45" t="e">
        <f t="shared" si="1482"/>
        <v>#DIV/0!</v>
      </c>
      <c r="N925" s="16"/>
      <c r="O925" s="12" t="s">
        <v>91</v>
      </c>
    </row>
    <row r="926" spans="1:15" ht="18.75" hidden="1" x14ac:dyDescent="0.25">
      <c r="A926" s="13" t="str">
        <f t="shared" si="1483"/>
        <v>b</v>
      </c>
      <c r="B926" s="5" t="s">
        <v>2</v>
      </c>
      <c r="C926" s="4" t="s">
        <v>13</v>
      </c>
      <c r="D926" s="23"/>
      <c r="E926" s="23"/>
      <c r="F926" s="23"/>
      <c r="G926" s="23">
        <v>0</v>
      </c>
      <c r="H926" s="23">
        <v>0</v>
      </c>
      <c r="I926" s="24"/>
      <c r="J926" s="23"/>
      <c r="K926" s="23">
        <f t="shared" si="1506"/>
        <v>0</v>
      </c>
      <c r="L926" s="44">
        <f t="shared" si="1507"/>
        <v>0</v>
      </c>
      <c r="M926" s="45" t="e">
        <f t="shared" si="1482"/>
        <v>#DIV/0!</v>
      </c>
      <c r="N926" s="16"/>
      <c r="O926" s="12" t="s">
        <v>91</v>
      </c>
    </row>
    <row r="927" spans="1:15" ht="36" x14ac:dyDescent="0.25">
      <c r="A927" s="13" t="str">
        <f t="shared" si="1483"/>
        <v>a</v>
      </c>
      <c r="B927" s="18" t="s">
        <v>180</v>
      </c>
      <c r="C927" s="48" t="s">
        <v>79</v>
      </c>
      <c r="D927" s="32">
        <f t="shared" ref="D927" si="1508">D928+D936+D937+D938</f>
        <v>0</v>
      </c>
      <c r="E927" s="32">
        <f t="shared" ref="E927:F927" si="1509">E928+E936+E937+E938</f>
        <v>126140</v>
      </c>
      <c r="F927" s="32">
        <f t="shared" si="1509"/>
        <v>0</v>
      </c>
      <c r="G927" s="32">
        <f t="shared" ref="G927:H927" si="1510">G928+G936+G937+G938</f>
        <v>20000000</v>
      </c>
      <c r="H927" s="32">
        <f t="shared" si="1510"/>
        <v>20000000</v>
      </c>
      <c r="I927" s="32">
        <f t="shared" ref="I927" si="1511">I928+I936+I937+I938</f>
        <v>4236511.3</v>
      </c>
      <c r="J927" s="32">
        <f t="shared" ref="J927" si="1512">J928+J936+J937+J938</f>
        <v>0</v>
      </c>
      <c r="K927" s="32">
        <f t="shared" ref="K927" si="1513">K928+K936+K937+K938</f>
        <v>4236511.3</v>
      </c>
      <c r="L927" s="36">
        <f t="shared" ref="L927" si="1514">L928+L936+L937+L938</f>
        <v>15763488.699999999</v>
      </c>
      <c r="M927" s="37">
        <f t="shared" si="1482"/>
        <v>0.21182556499999999</v>
      </c>
      <c r="N927" s="50"/>
      <c r="O927" s="12" t="s">
        <v>91</v>
      </c>
    </row>
    <row r="928" spans="1:15" ht="18.75" x14ac:dyDescent="0.25">
      <c r="A928" s="13" t="str">
        <f t="shared" si="1483"/>
        <v>a</v>
      </c>
      <c r="B928" s="3" t="s">
        <v>2</v>
      </c>
      <c r="C928" s="4" t="s">
        <v>3</v>
      </c>
      <c r="D928" s="34">
        <f t="shared" ref="D928" si="1515">D929+D930+D931+D932+D933+D934+D935</f>
        <v>0</v>
      </c>
      <c r="E928" s="34">
        <f t="shared" ref="E928:F928" si="1516">E929+E930+E931+E932+E933+E934+E935</f>
        <v>31500</v>
      </c>
      <c r="F928" s="34">
        <f t="shared" si="1516"/>
        <v>0</v>
      </c>
      <c r="G928" s="34">
        <f t="shared" ref="G928:H928" si="1517">G929+G930+G931+G932+G933+G934+G935</f>
        <v>6100000</v>
      </c>
      <c r="H928" s="34">
        <f t="shared" si="1517"/>
        <v>6380500</v>
      </c>
      <c r="I928" s="32">
        <f t="shared" ref="I928" si="1518">I929+I930+I931+I932+I933+I934+I935</f>
        <v>314815</v>
      </c>
      <c r="J928" s="34">
        <f t="shared" ref="J928:L928" si="1519">J929+J930+J931+J932+J933+J934+J935</f>
        <v>0</v>
      </c>
      <c r="K928" s="34">
        <f t="shared" si="1519"/>
        <v>314815</v>
      </c>
      <c r="L928" s="38">
        <f t="shared" si="1519"/>
        <v>6065685</v>
      </c>
      <c r="M928" s="39">
        <f t="shared" si="1482"/>
        <v>4.9340177102107988E-2</v>
      </c>
      <c r="N928" s="50"/>
      <c r="O928" s="12" t="s">
        <v>91</v>
      </c>
    </row>
    <row r="929" spans="1:15" ht="18.75" hidden="1" x14ac:dyDescent="0.25">
      <c r="A929" s="13" t="str">
        <f t="shared" si="1483"/>
        <v>b</v>
      </c>
      <c r="B929" s="5" t="s">
        <v>2</v>
      </c>
      <c r="C929" s="6" t="s">
        <v>4</v>
      </c>
      <c r="D929" s="24"/>
      <c r="E929" s="24"/>
      <c r="F929" s="24"/>
      <c r="G929" s="24">
        <v>0</v>
      </c>
      <c r="H929" s="24">
        <v>0</v>
      </c>
      <c r="I929" s="24"/>
      <c r="J929" s="24"/>
      <c r="K929" s="24">
        <f t="shared" ref="K929:K938" si="1520">I929+J929</f>
        <v>0</v>
      </c>
      <c r="L929" s="43">
        <f t="shared" ref="L929:L938" si="1521">H929-K929</f>
        <v>0</v>
      </c>
      <c r="M929" s="46" t="e">
        <f t="shared" si="1482"/>
        <v>#DIV/0!</v>
      </c>
      <c r="N929" s="17"/>
      <c r="O929" s="12" t="s">
        <v>91</v>
      </c>
    </row>
    <row r="930" spans="1:15" ht="18.75" x14ac:dyDescent="0.25">
      <c r="A930" s="13" t="str">
        <f t="shared" si="1483"/>
        <v>a</v>
      </c>
      <c r="B930" s="5" t="s">
        <v>2</v>
      </c>
      <c r="C930" s="6" t="s">
        <v>5</v>
      </c>
      <c r="D930" s="32"/>
      <c r="E930" s="32">
        <v>31500</v>
      </c>
      <c r="F930" s="32"/>
      <c r="G930" s="32">
        <v>48000</v>
      </c>
      <c r="H930" s="32">
        <v>342500</v>
      </c>
      <c r="I930" s="32">
        <v>314815</v>
      </c>
      <c r="J930" s="32"/>
      <c r="K930" s="32">
        <f t="shared" si="1520"/>
        <v>314815</v>
      </c>
      <c r="L930" s="36">
        <f t="shared" si="1521"/>
        <v>27685</v>
      </c>
      <c r="M930" s="37">
        <f t="shared" si="1482"/>
        <v>0.91916788321167886</v>
      </c>
      <c r="N930" s="50"/>
      <c r="O930" s="12" t="s">
        <v>91</v>
      </c>
    </row>
    <row r="931" spans="1:15" ht="18.75" hidden="1" x14ac:dyDescent="0.25">
      <c r="A931" s="13" t="str">
        <f t="shared" si="1483"/>
        <v>b</v>
      </c>
      <c r="B931" s="5" t="s">
        <v>2</v>
      </c>
      <c r="C931" s="6" t="s">
        <v>6</v>
      </c>
      <c r="D931" s="24"/>
      <c r="E931" s="24"/>
      <c r="F931" s="24"/>
      <c r="G931" s="24">
        <v>0</v>
      </c>
      <c r="H931" s="24">
        <v>0</v>
      </c>
      <c r="I931" s="24"/>
      <c r="J931" s="24"/>
      <c r="K931" s="24">
        <f t="shared" si="1520"/>
        <v>0</v>
      </c>
      <c r="L931" s="43">
        <f t="shared" si="1521"/>
        <v>0</v>
      </c>
      <c r="M931" s="46" t="e">
        <f t="shared" si="1482"/>
        <v>#DIV/0!</v>
      </c>
      <c r="N931" s="17"/>
      <c r="O931" s="12" t="s">
        <v>91</v>
      </c>
    </row>
    <row r="932" spans="1:15" ht="18.75" hidden="1" x14ac:dyDescent="0.25">
      <c r="A932" s="13" t="str">
        <f t="shared" si="1483"/>
        <v>b</v>
      </c>
      <c r="B932" s="5" t="s">
        <v>2</v>
      </c>
      <c r="C932" s="7" t="s">
        <v>7</v>
      </c>
      <c r="D932" s="24"/>
      <c r="E932" s="24"/>
      <c r="F932" s="24"/>
      <c r="G932" s="24">
        <v>0</v>
      </c>
      <c r="H932" s="24">
        <v>0</v>
      </c>
      <c r="I932" s="24"/>
      <c r="J932" s="24"/>
      <c r="K932" s="24">
        <f t="shared" si="1520"/>
        <v>0</v>
      </c>
      <c r="L932" s="43">
        <f t="shared" si="1521"/>
        <v>0</v>
      </c>
      <c r="M932" s="46" t="e">
        <f t="shared" si="1482"/>
        <v>#DIV/0!</v>
      </c>
      <c r="N932" s="17"/>
      <c r="O932" s="12" t="s">
        <v>91</v>
      </c>
    </row>
    <row r="933" spans="1:15" ht="18.75" hidden="1" x14ac:dyDescent="0.25">
      <c r="A933" s="13" t="str">
        <f t="shared" si="1483"/>
        <v>b</v>
      </c>
      <c r="B933" s="5" t="s">
        <v>2</v>
      </c>
      <c r="C933" s="7" t="s">
        <v>8</v>
      </c>
      <c r="D933" s="24"/>
      <c r="E933" s="24"/>
      <c r="F933" s="24"/>
      <c r="G933" s="24">
        <v>0</v>
      </c>
      <c r="H933" s="24">
        <v>0</v>
      </c>
      <c r="I933" s="24"/>
      <c r="J933" s="24"/>
      <c r="K933" s="24">
        <f t="shared" si="1520"/>
        <v>0</v>
      </c>
      <c r="L933" s="43">
        <f t="shared" si="1521"/>
        <v>0</v>
      </c>
      <c r="M933" s="46" t="e">
        <f t="shared" si="1482"/>
        <v>#DIV/0!</v>
      </c>
      <c r="N933" s="17"/>
      <c r="O933" s="12" t="s">
        <v>91</v>
      </c>
    </row>
    <row r="934" spans="1:15" ht="18.75" hidden="1" x14ac:dyDescent="0.25">
      <c r="A934" s="13" t="str">
        <f t="shared" si="1483"/>
        <v>b</v>
      </c>
      <c r="B934" s="5" t="s">
        <v>2</v>
      </c>
      <c r="C934" s="7" t="s">
        <v>9</v>
      </c>
      <c r="D934" s="24"/>
      <c r="E934" s="24"/>
      <c r="F934" s="24"/>
      <c r="G934" s="24">
        <v>0</v>
      </c>
      <c r="H934" s="24">
        <v>0</v>
      </c>
      <c r="I934" s="24"/>
      <c r="J934" s="24"/>
      <c r="K934" s="24">
        <f t="shared" si="1520"/>
        <v>0</v>
      </c>
      <c r="L934" s="43">
        <f t="shared" si="1521"/>
        <v>0</v>
      </c>
      <c r="M934" s="46" t="e">
        <f t="shared" si="1482"/>
        <v>#DIV/0!</v>
      </c>
      <c r="N934" s="17"/>
      <c r="O934" s="12" t="s">
        <v>91</v>
      </c>
    </row>
    <row r="935" spans="1:15" ht="18.75" x14ac:dyDescent="0.25">
      <c r="A935" s="13" t="str">
        <f t="shared" si="1483"/>
        <v>a</v>
      </c>
      <c r="B935" s="5" t="s">
        <v>2</v>
      </c>
      <c r="C935" s="7" t="s">
        <v>10</v>
      </c>
      <c r="D935" s="32"/>
      <c r="E935" s="32"/>
      <c r="F935" s="32"/>
      <c r="G935" s="32">
        <v>6052000</v>
      </c>
      <c r="H935" s="34">
        <v>6038000</v>
      </c>
      <c r="I935" s="32"/>
      <c r="J935" s="32"/>
      <c r="K935" s="32">
        <f t="shared" si="1520"/>
        <v>0</v>
      </c>
      <c r="L935" s="36">
        <f t="shared" si="1521"/>
        <v>6038000</v>
      </c>
      <c r="M935" s="37">
        <f t="shared" si="1482"/>
        <v>0</v>
      </c>
      <c r="N935" s="51"/>
      <c r="O935" s="12" t="s">
        <v>91</v>
      </c>
    </row>
    <row r="936" spans="1:15" ht="18.75" x14ac:dyDescent="0.25">
      <c r="A936" s="13" t="str">
        <f t="shared" si="1483"/>
        <v>a</v>
      </c>
      <c r="B936" s="3" t="s">
        <v>2</v>
      </c>
      <c r="C936" s="4" t="s">
        <v>11</v>
      </c>
      <c r="D936" s="34"/>
      <c r="E936" s="34">
        <v>94640</v>
      </c>
      <c r="F936" s="34"/>
      <c r="G936" s="34">
        <v>13900000</v>
      </c>
      <c r="H936" s="34">
        <v>13619500</v>
      </c>
      <c r="I936" s="32">
        <v>3921696.3</v>
      </c>
      <c r="J936" s="34"/>
      <c r="K936" s="34">
        <f t="shared" si="1520"/>
        <v>3921696.3</v>
      </c>
      <c r="L936" s="38">
        <f t="shared" si="1521"/>
        <v>9697803.6999999993</v>
      </c>
      <c r="M936" s="39">
        <f t="shared" si="1482"/>
        <v>0.28794715665039095</v>
      </c>
      <c r="N936" s="50"/>
      <c r="O936" s="12" t="s">
        <v>91</v>
      </c>
    </row>
    <row r="937" spans="1:15" ht="18.75" hidden="1" x14ac:dyDescent="0.25">
      <c r="A937" s="13" t="str">
        <f t="shared" si="1483"/>
        <v>b</v>
      </c>
      <c r="B937" s="3" t="s">
        <v>2</v>
      </c>
      <c r="C937" s="4" t="s">
        <v>12</v>
      </c>
      <c r="D937" s="23"/>
      <c r="E937" s="23"/>
      <c r="F937" s="23"/>
      <c r="G937" s="23">
        <v>0</v>
      </c>
      <c r="H937" s="23">
        <v>0</v>
      </c>
      <c r="I937" s="24"/>
      <c r="J937" s="23"/>
      <c r="K937" s="23">
        <f t="shared" si="1520"/>
        <v>0</v>
      </c>
      <c r="L937" s="44">
        <f t="shared" si="1521"/>
        <v>0</v>
      </c>
      <c r="M937" s="45" t="e">
        <f t="shared" si="1482"/>
        <v>#DIV/0!</v>
      </c>
      <c r="N937" s="16"/>
      <c r="O937" s="12" t="s">
        <v>91</v>
      </c>
    </row>
    <row r="938" spans="1:15" ht="18.75" hidden="1" x14ac:dyDescent="0.25">
      <c r="A938" s="13" t="str">
        <f t="shared" si="1483"/>
        <v>b</v>
      </c>
      <c r="B938" s="3" t="s">
        <v>2</v>
      </c>
      <c r="C938" s="4" t="s">
        <v>13</v>
      </c>
      <c r="D938" s="23"/>
      <c r="E938" s="23"/>
      <c r="F938" s="23"/>
      <c r="G938" s="23">
        <v>0</v>
      </c>
      <c r="H938" s="23">
        <v>0</v>
      </c>
      <c r="I938" s="24"/>
      <c r="J938" s="23"/>
      <c r="K938" s="23">
        <f t="shared" si="1520"/>
        <v>0</v>
      </c>
      <c r="L938" s="44">
        <f t="shared" si="1521"/>
        <v>0</v>
      </c>
      <c r="M938" s="45" t="e">
        <f t="shared" si="1482"/>
        <v>#DIV/0!</v>
      </c>
      <c r="N938" s="16"/>
      <c r="O938" s="12" t="s">
        <v>91</v>
      </c>
    </row>
    <row r="939" spans="1:15" ht="36" x14ac:dyDescent="0.25">
      <c r="A939" s="13" t="str">
        <f t="shared" si="1483"/>
        <v>a</v>
      </c>
      <c r="B939" s="18" t="s">
        <v>181</v>
      </c>
      <c r="C939" s="19" t="s">
        <v>80</v>
      </c>
      <c r="D939" s="24">
        <f t="shared" ref="D939" si="1522">D940+D948+D949+D950</f>
        <v>0</v>
      </c>
      <c r="E939" s="24"/>
      <c r="F939" s="24"/>
      <c r="G939" s="24">
        <f t="shared" ref="G939:H939" si="1523">G940+G948+G949+G950</f>
        <v>4290000</v>
      </c>
      <c r="H939" s="24">
        <f t="shared" si="1523"/>
        <v>4290000</v>
      </c>
      <c r="I939" s="24">
        <f t="shared" ref="I939" si="1524">I940+I948+I949+I950</f>
        <v>2035050.85</v>
      </c>
      <c r="J939" s="24">
        <f t="shared" ref="J939" si="1525">J940+J948+J949+J950</f>
        <v>1501562</v>
      </c>
      <c r="K939" s="24">
        <f t="shared" ref="K939" si="1526">K940+K948+K949+K950</f>
        <v>3536612.85</v>
      </c>
      <c r="L939" s="43">
        <f t="shared" ref="L939" si="1527">L940+L948+L949+L950</f>
        <v>753387.15</v>
      </c>
      <c r="M939" s="46">
        <f t="shared" si="1482"/>
        <v>0.82438527972027975</v>
      </c>
      <c r="N939" s="50"/>
    </row>
    <row r="940" spans="1:15" ht="18.75" x14ac:dyDescent="0.25">
      <c r="A940" s="13" t="str">
        <f t="shared" si="1483"/>
        <v>a</v>
      </c>
      <c r="B940" s="3" t="s">
        <v>2</v>
      </c>
      <c r="C940" s="4" t="s">
        <v>3</v>
      </c>
      <c r="D940" s="23">
        <f t="shared" ref="D940" si="1528">D941+D942+D943+D944+D945+D946+D947</f>
        <v>0</v>
      </c>
      <c r="E940" s="23"/>
      <c r="F940" s="23"/>
      <c r="G940" s="23">
        <f t="shared" ref="G940:H940" si="1529">G941+G942+G943+G944+G945+G946+G947</f>
        <v>4290000</v>
      </c>
      <c r="H940" s="23">
        <f t="shared" si="1529"/>
        <v>4274500</v>
      </c>
      <c r="I940" s="24">
        <f t="shared" ref="I940" si="1530">I941+I942+I943+I944+I945+I946+I947</f>
        <v>2019593.85</v>
      </c>
      <c r="J940" s="23">
        <f t="shared" ref="J940:L940" si="1531">J941+J942+J943+J944+J945+J946+J947</f>
        <v>1501562</v>
      </c>
      <c r="K940" s="23">
        <f t="shared" si="1531"/>
        <v>3521155.85</v>
      </c>
      <c r="L940" s="44">
        <f t="shared" si="1531"/>
        <v>753344.15</v>
      </c>
      <c r="M940" s="45">
        <f t="shared" si="1482"/>
        <v>0.82375853316177328</v>
      </c>
      <c r="N940" s="50"/>
    </row>
    <row r="941" spans="1:15" ht="18.75" hidden="1" x14ac:dyDescent="0.25">
      <c r="A941" s="13" t="str">
        <f t="shared" si="1483"/>
        <v>b</v>
      </c>
      <c r="B941" s="5" t="s">
        <v>2</v>
      </c>
      <c r="C941" s="6" t="s">
        <v>4</v>
      </c>
      <c r="D941" s="24">
        <f t="shared" ref="D941" si="1532">D954+D966+D978</f>
        <v>0</v>
      </c>
      <c r="E941" s="24"/>
      <c r="F941" s="24"/>
      <c r="G941" s="24">
        <f t="shared" ref="G941:L941" si="1533">G954+G966+G978</f>
        <v>0</v>
      </c>
      <c r="H941" s="24">
        <f t="shared" si="1533"/>
        <v>0</v>
      </c>
      <c r="I941" s="24">
        <f t="shared" ref="I941" si="1534">I954+I966+I978</f>
        <v>0</v>
      </c>
      <c r="J941" s="24">
        <f t="shared" si="1533"/>
        <v>0</v>
      </c>
      <c r="K941" s="24">
        <f t="shared" si="1533"/>
        <v>0</v>
      </c>
      <c r="L941" s="43">
        <f t="shared" si="1533"/>
        <v>0</v>
      </c>
      <c r="M941" s="46" t="e">
        <f t="shared" si="1482"/>
        <v>#DIV/0!</v>
      </c>
      <c r="N941" s="17"/>
    </row>
    <row r="942" spans="1:15" ht="18.75" x14ac:dyDescent="0.25">
      <c r="A942" s="13" t="str">
        <f t="shared" si="1483"/>
        <v>a</v>
      </c>
      <c r="B942" s="5" t="s">
        <v>2</v>
      </c>
      <c r="C942" s="6" t="s">
        <v>5</v>
      </c>
      <c r="D942" s="24">
        <f t="shared" ref="D942" si="1535">D955+D967+D979</f>
        <v>0</v>
      </c>
      <c r="E942" s="24"/>
      <c r="F942" s="24"/>
      <c r="G942" s="24">
        <f t="shared" ref="G942:L942" si="1536">G955+G967+G979</f>
        <v>2150000</v>
      </c>
      <c r="H942" s="24">
        <f t="shared" si="1536"/>
        <v>2105500</v>
      </c>
      <c r="I942" s="24">
        <f t="shared" ref="I942" si="1537">I955+I967+I979</f>
        <v>901855.03</v>
      </c>
      <c r="J942" s="24">
        <f t="shared" si="1536"/>
        <v>508036</v>
      </c>
      <c r="K942" s="24">
        <f t="shared" si="1536"/>
        <v>1409891.03</v>
      </c>
      <c r="L942" s="43">
        <f t="shared" si="1536"/>
        <v>695608.97</v>
      </c>
      <c r="M942" s="46">
        <f t="shared" si="1482"/>
        <v>0.66962290667299929</v>
      </c>
      <c r="N942" s="50"/>
    </row>
    <row r="943" spans="1:15" ht="18.75" hidden="1" x14ac:dyDescent="0.25">
      <c r="A943" s="13" t="str">
        <f t="shared" si="1483"/>
        <v>b</v>
      </c>
      <c r="B943" s="5" t="s">
        <v>2</v>
      </c>
      <c r="C943" s="6" t="s">
        <v>6</v>
      </c>
      <c r="D943" s="24">
        <f t="shared" ref="D943" si="1538">D956+D968+D980</f>
        <v>0</v>
      </c>
      <c r="E943" s="24"/>
      <c r="F943" s="24"/>
      <c r="G943" s="24">
        <f t="shared" ref="G943:L943" si="1539">G956+G968+G980</f>
        <v>0</v>
      </c>
      <c r="H943" s="24">
        <f t="shared" si="1539"/>
        <v>0</v>
      </c>
      <c r="I943" s="24">
        <f t="shared" ref="I943" si="1540">I956+I968+I980</f>
        <v>0</v>
      </c>
      <c r="J943" s="24">
        <f t="shared" si="1539"/>
        <v>0</v>
      </c>
      <c r="K943" s="24">
        <f t="shared" si="1539"/>
        <v>0</v>
      </c>
      <c r="L943" s="43">
        <f t="shared" si="1539"/>
        <v>0</v>
      </c>
      <c r="M943" s="46" t="e">
        <f t="shared" si="1482"/>
        <v>#DIV/0!</v>
      </c>
      <c r="N943" s="17"/>
    </row>
    <row r="944" spans="1:15" ht="18.75" hidden="1" x14ac:dyDescent="0.25">
      <c r="A944" s="13" t="str">
        <f t="shared" si="1483"/>
        <v>b</v>
      </c>
      <c r="B944" s="5" t="s">
        <v>2</v>
      </c>
      <c r="C944" s="7" t="s">
        <v>7</v>
      </c>
      <c r="D944" s="24">
        <f t="shared" ref="D944" si="1541">D957+D969+D981</f>
        <v>0</v>
      </c>
      <c r="E944" s="24"/>
      <c r="F944" s="24"/>
      <c r="G944" s="24">
        <f t="shared" ref="G944:L944" si="1542">G957+G969+G981</f>
        <v>0</v>
      </c>
      <c r="H944" s="24">
        <f t="shared" si="1542"/>
        <v>0</v>
      </c>
      <c r="I944" s="24">
        <f t="shared" ref="I944" si="1543">I957+I969+I981</f>
        <v>0</v>
      </c>
      <c r="J944" s="24">
        <f t="shared" si="1542"/>
        <v>0</v>
      </c>
      <c r="K944" s="24">
        <f t="shared" si="1542"/>
        <v>0</v>
      </c>
      <c r="L944" s="43">
        <f t="shared" si="1542"/>
        <v>0</v>
      </c>
      <c r="M944" s="46" t="e">
        <f t="shared" si="1482"/>
        <v>#DIV/0!</v>
      </c>
      <c r="N944" s="17"/>
    </row>
    <row r="945" spans="1:15" ht="18.75" hidden="1" x14ac:dyDescent="0.25">
      <c r="A945" s="13" t="str">
        <f t="shared" si="1483"/>
        <v>b</v>
      </c>
      <c r="B945" s="5" t="s">
        <v>2</v>
      </c>
      <c r="C945" s="7" t="s">
        <v>8</v>
      </c>
      <c r="D945" s="24">
        <f t="shared" ref="D945" si="1544">D958+D970+D982</f>
        <v>0</v>
      </c>
      <c r="E945" s="24"/>
      <c r="F945" s="24"/>
      <c r="G945" s="24">
        <f t="shared" ref="G945:K945" si="1545">G958+G970+G982</f>
        <v>0</v>
      </c>
      <c r="H945" s="24">
        <f t="shared" si="1545"/>
        <v>0</v>
      </c>
      <c r="I945" s="24">
        <f t="shared" ref="I945" si="1546">I958+I970+I982</f>
        <v>0</v>
      </c>
      <c r="J945" s="24">
        <f t="shared" si="1545"/>
        <v>0</v>
      </c>
      <c r="K945" s="24">
        <f t="shared" si="1545"/>
        <v>0</v>
      </c>
      <c r="L945" s="43">
        <f t="shared" ref="L945" si="1547">L958+L970+L982</f>
        <v>0</v>
      </c>
      <c r="M945" s="46" t="e">
        <f t="shared" si="1482"/>
        <v>#DIV/0!</v>
      </c>
      <c r="N945" s="17"/>
    </row>
    <row r="946" spans="1:15" ht="18.75" x14ac:dyDescent="0.25">
      <c r="A946" s="13" t="str">
        <f t="shared" si="1483"/>
        <v>a</v>
      </c>
      <c r="B946" s="5" t="s">
        <v>2</v>
      </c>
      <c r="C946" s="7" t="s">
        <v>9</v>
      </c>
      <c r="D946" s="24">
        <f t="shared" ref="D946" si="1548">D959+D971+D983</f>
        <v>0</v>
      </c>
      <c r="E946" s="24"/>
      <c r="F946" s="24"/>
      <c r="G946" s="24">
        <f t="shared" ref="G946:L946" si="1549">G959+G971+G983</f>
        <v>0</v>
      </c>
      <c r="H946" s="24">
        <f t="shared" si="1549"/>
        <v>29000</v>
      </c>
      <c r="I946" s="24">
        <f t="shared" ref="I946" si="1550">I959+I971+I983</f>
        <v>20339.82</v>
      </c>
      <c r="J946" s="24">
        <f t="shared" si="1549"/>
        <v>0</v>
      </c>
      <c r="K946" s="24">
        <f t="shared" si="1549"/>
        <v>20339.82</v>
      </c>
      <c r="L946" s="43">
        <f t="shared" si="1549"/>
        <v>8660.18</v>
      </c>
      <c r="M946" s="46">
        <f t="shared" si="1482"/>
        <v>0.70137310344827586</v>
      </c>
      <c r="N946" s="50"/>
    </row>
    <row r="947" spans="1:15" ht="18.75" x14ac:dyDescent="0.25">
      <c r="A947" s="13" t="str">
        <f t="shared" si="1483"/>
        <v>a</v>
      </c>
      <c r="B947" s="5" t="s">
        <v>2</v>
      </c>
      <c r="C947" s="7" t="s">
        <v>10</v>
      </c>
      <c r="D947" s="24">
        <f t="shared" ref="D947" si="1551">D960+D972+D984</f>
        <v>0</v>
      </c>
      <c r="E947" s="24"/>
      <c r="F947" s="24"/>
      <c r="G947" s="24">
        <f t="shared" ref="G947:J947" si="1552">G960+G972+G984</f>
        <v>2140000</v>
      </c>
      <c r="H947" s="24">
        <f t="shared" si="1552"/>
        <v>2140000</v>
      </c>
      <c r="I947" s="24">
        <f t="shared" ref="I947" si="1553">I960+I972+I984</f>
        <v>1097399</v>
      </c>
      <c r="J947" s="24">
        <f t="shared" si="1552"/>
        <v>993526</v>
      </c>
      <c r="K947" s="24">
        <f t="shared" ref="K947:L947" si="1554">K960+K972+K984</f>
        <v>2090925</v>
      </c>
      <c r="L947" s="43">
        <f t="shared" si="1554"/>
        <v>49075</v>
      </c>
      <c r="M947" s="46">
        <f t="shared" si="1482"/>
        <v>0.97706775700934578</v>
      </c>
      <c r="N947" s="51"/>
    </row>
    <row r="948" spans="1:15" ht="18.75" x14ac:dyDescent="0.25">
      <c r="A948" s="13" t="str">
        <f t="shared" si="1483"/>
        <v>a</v>
      </c>
      <c r="B948" s="3" t="s">
        <v>2</v>
      </c>
      <c r="C948" s="4" t="s">
        <v>11</v>
      </c>
      <c r="D948" s="23">
        <f t="shared" ref="D948" si="1555">D961+D973+D985</f>
        <v>0</v>
      </c>
      <c r="E948" s="23"/>
      <c r="F948" s="23"/>
      <c r="G948" s="23">
        <f t="shared" ref="G948:L948" si="1556">G961+G973+G985</f>
        <v>0</v>
      </c>
      <c r="H948" s="23">
        <f t="shared" si="1556"/>
        <v>15500</v>
      </c>
      <c r="I948" s="24">
        <f t="shared" ref="I948" si="1557">I961+I973+I985</f>
        <v>15457</v>
      </c>
      <c r="J948" s="23">
        <f t="shared" si="1556"/>
        <v>0</v>
      </c>
      <c r="K948" s="23">
        <f t="shared" si="1556"/>
        <v>15457</v>
      </c>
      <c r="L948" s="44">
        <f t="shared" si="1556"/>
        <v>43</v>
      </c>
      <c r="M948" s="45">
        <f t="shared" si="1482"/>
        <v>0.99722580645161285</v>
      </c>
      <c r="N948" s="50"/>
    </row>
    <row r="949" spans="1:15" ht="18.75" hidden="1" x14ac:dyDescent="0.25">
      <c r="A949" s="13" t="str">
        <f t="shared" si="1483"/>
        <v>b</v>
      </c>
      <c r="B949" s="3" t="s">
        <v>2</v>
      </c>
      <c r="C949" s="4" t="s">
        <v>12</v>
      </c>
      <c r="D949" s="23">
        <f t="shared" ref="D949" si="1558">D962+D974+D986</f>
        <v>0</v>
      </c>
      <c r="E949" s="23"/>
      <c r="F949" s="23"/>
      <c r="G949" s="23">
        <f t="shared" ref="G949:L949" si="1559">G962+G974+G986</f>
        <v>0</v>
      </c>
      <c r="H949" s="23">
        <f t="shared" si="1559"/>
        <v>0</v>
      </c>
      <c r="I949" s="24">
        <f t="shared" ref="I949" si="1560">I962+I974+I986</f>
        <v>0</v>
      </c>
      <c r="J949" s="23">
        <f t="shared" si="1559"/>
        <v>0</v>
      </c>
      <c r="K949" s="23">
        <f t="shared" si="1559"/>
        <v>0</v>
      </c>
      <c r="L949" s="44">
        <f t="shared" si="1559"/>
        <v>0</v>
      </c>
      <c r="M949" s="45" t="e">
        <f t="shared" si="1482"/>
        <v>#DIV/0!</v>
      </c>
      <c r="N949" s="16"/>
    </row>
    <row r="950" spans="1:15" ht="18.75" hidden="1" x14ac:dyDescent="0.25">
      <c r="A950" s="13" t="str">
        <f t="shared" si="1483"/>
        <v>b</v>
      </c>
      <c r="B950" s="3" t="s">
        <v>2</v>
      </c>
      <c r="C950" s="4" t="s">
        <v>13</v>
      </c>
      <c r="D950" s="23">
        <f t="shared" ref="D950" si="1561">D963+D975+D987</f>
        <v>0</v>
      </c>
      <c r="E950" s="23"/>
      <c r="F950" s="23"/>
      <c r="G950" s="23">
        <f t="shared" ref="G950:L950" si="1562">G963+G975+G987</f>
        <v>0</v>
      </c>
      <c r="H950" s="23">
        <f t="shared" si="1562"/>
        <v>0</v>
      </c>
      <c r="I950" s="24">
        <f t="shared" ref="I950" si="1563">I963+I975+I987</f>
        <v>0</v>
      </c>
      <c r="J950" s="23">
        <f t="shared" si="1562"/>
        <v>0</v>
      </c>
      <c r="K950" s="23">
        <f t="shared" si="1562"/>
        <v>0</v>
      </c>
      <c r="L950" s="44">
        <f t="shared" si="1562"/>
        <v>0</v>
      </c>
      <c r="M950" s="45" t="e">
        <f t="shared" si="1482"/>
        <v>#DIV/0!</v>
      </c>
      <c r="N950" s="16"/>
    </row>
    <row r="951" spans="1:15" ht="0" hidden="1" customHeight="1" x14ac:dyDescent="0.25">
      <c r="A951" s="13" t="str">
        <f t="shared" si="1483"/>
        <v>b</v>
      </c>
      <c r="B951" s="18"/>
      <c r="C951" s="19"/>
      <c r="D951" s="24"/>
      <c r="E951" s="24"/>
      <c r="F951" s="24"/>
      <c r="G951" s="25"/>
      <c r="H951" s="25"/>
      <c r="I951" s="24"/>
      <c r="J951" s="24"/>
      <c r="K951" s="24"/>
      <c r="L951" s="43"/>
      <c r="M951" s="46" t="e">
        <f t="shared" si="1482"/>
        <v>#DIV/0!</v>
      </c>
      <c r="N951" s="17"/>
    </row>
    <row r="952" spans="1:15" ht="36" x14ac:dyDescent="0.25">
      <c r="A952" s="13" t="str">
        <f t="shared" si="1483"/>
        <v>a</v>
      </c>
      <c r="B952" s="18" t="s">
        <v>182</v>
      </c>
      <c r="C952" s="19" t="s">
        <v>81</v>
      </c>
      <c r="D952" s="23">
        <f t="shared" ref="D952" si="1564">D953+D961+D962+D963</f>
        <v>0</v>
      </c>
      <c r="E952" s="23"/>
      <c r="F952" s="23"/>
      <c r="G952" s="25">
        <f t="shared" ref="G952:H952" si="1565">G953+G961+G962+G963</f>
        <v>700000</v>
      </c>
      <c r="H952" s="25">
        <f t="shared" si="1565"/>
        <v>700000</v>
      </c>
      <c r="I952" s="24">
        <f t="shared" ref="I952" si="1566">I953+I961+I962+I963</f>
        <v>331951</v>
      </c>
      <c r="J952" s="23">
        <f t="shared" ref="J952" si="1567">J953+J961+J962+J963</f>
        <v>368049</v>
      </c>
      <c r="K952" s="23">
        <f t="shared" ref="K952" si="1568">K953+K961+K962+K963</f>
        <v>700000</v>
      </c>
      <c r="L952" s="44">
        <f t="shared" ref="L952" si="1569">L953+L961+L962+L963</f>
        <v>0</v>
      </c>
      <c r="M952" s="45">
        <f t="shared" si="1482"/>
        <v>1</v>
      </c>
      <c r="N952" s="50"/>
      <c r="O952" s="12" t="s">
        <v>90</v>
      </c>
    </row>
    <row r="953" spans="1:15" ht="18.75" x14ac:dyDescent="0.25">
      <c r="A953" s="13" t="str">
        <f t="shared" si="1483"/>
        <v>a</v>
      </c>
      <c r="B953" s="3" t="s">
        <v>2</v>
      </c>
      <c r="C953" s="4" t="s">
        <v>3</v>
      </c>
      <c r="D953" s="24">
        <f t="shared" ref="D953" si="1570">D954+D955+D956+D957+D958+D959+D960</f>
        <v>0</v>
      </c>
      <c r="E953" s="24"/>
      <c r="F953" s="24"/>
      <c r="G953" s="23">
        <f t="shared" ref="G953:H953" si="1571">G954+G955+G956+G957+G958+G959+G960</f>
        <v>700000</v>
      </c>
      <c r="H953" s="23">
        <f t="shared" si="1571"/>
        <v>700000</v>
      </c>
      <c r="I953" s="24">
        <f t="shared" ref="I953" si="1572">I954+I955+I956+I957+I958+I959+I960</f>
        <v>331951</v>
      </c>
      <c r="J953" s="24">
        <f t="shared" ref="J953:L953" si="1573">J954+J955+J956+J957+J958+J959+J960</f>
        <v>368049</v>
      </c>
      <c r="K953" s="24">
        <f t="shared" si="1573"/>
        <v>700000</v>
      </c>
      <c r="L953" s="43">
        <f t="shared" si="1573"/>
        <v>0</v>
      </c>
      <c r="M953" s="46">
        <f t="shared" si="1482"/>
        <v>1</v>
      </c>
      <c r="N953" s="50"/>
      <c r="O953" s="12" t="s">
        <v>90</v>
      </c>
    </row>
    <row r="954" spans="1:15" ht="18.75" hidden="1" x14ac:dyDescent="0.25">
      <c r="A954" s="13" t="str">
        <f t="shared" si="1483"/>
        <v>b</v>
      </c>
      <c r="B954" s="5" t="s">
        <v>2</v>
      </c>
      <c r="C954" s="6" t="s">
        <v>4</v>
      </c>
      <c r="D954" s="24"/>
      <c r="E954" s="24"/>
      <c r="F954" s="24"/>
      <c r="G954" s="26">
        <v>0</v>
      </c>
      <c r="H954" s="26">
        <v>0</v>
      </c>
      <c r="I954" s="24"/>
      <c r="J954" s="24"/>
      <c r="K954" s="24">
        <f t="shared" ref="K954:K963" si="1574">I954+J954</f>
        <v>0</v>
      </c>
      <c r="L954" s="43">
        <f t="shared" ref="L954:L963" si="1575">H954-K954</f>
        <v>0</v>
      </c>
      <c r="M954" s="46" t="e">
        <f t="shared" si="1482"/>
        <v>#DIV/0!</v>
      </c>
      <c r="N954" s="17"/>
      <c r="O954" s="12" t="s">
        <v>90</v>
      </c>
    </row>
    <row r="955" spans="1:15" ht="18.75" x14ac:dyDescent="0.25">
      <c r="A955" s="13" t="str">
        <f t="shared" si="1483"/>
        <v>a</v>
      </c>
      <c r="B955" s="5" t="s">
        <v>2</v>
      </c>
      <c r="C955" s="6" t="s">
        <v>5</v>
      </c>
      <c r="D955" s="24"/>
      <c r="E955" s="24"/>
      <c r="F955" s="24"/>
      <c r="G955" s="26">
        <v>650000</v>
      </c>
      <c r="H955" s="26">
        <v>635000</v>
      </c>
      <c r="I955" s="24">
        <v>324308</v>
      </c>
      <c r="J955" s="24">
        <v>368049</v>
      </c>
      <c r="K955" s="24">
        <f t="shared" si="1574"/>
        <v>692357</v>
      </c>
      <c r="L955" s="43">
        <f t="shared" si="1575"/>
        <v>-57357</v>
      </c>
      <c r="M955" s="46">
        <f t="shared" si="1482"/>
        <v>1.0903259842519686</v>
      </c>
      <c r="N955" s="50"/>
      <c r="O955" s="12" t="s">
        <v>90</v>
      </c>
    </row>
    <row r="956" spans="1:15" ht="18.75" hidden="1" x14ac:dyDescent="0.25">
      <c r="A956" s="13" t="str">
        <f t="shared" si="1483"/>
        <v>b</v>
      </c>
      <c r="B956" s="5" t="s">
        <v>2</v>
      </c>
      <c r="C956" s="6" t="s">
        <v>6</v>
      </c>
      <c r="D956" s="24"/>
      <c r="E956" s="24"/>
      <c r="F956" s="24"/>
      <c r="G956" s="26">
        <v>0</v>
      </c>
      <c r="H956" s="26">
        <v>0</v>
      </c>
      <c r="I956" s="24"/>
      <c r="J956" s="24"/>
      <c r="K956" s="24">
        <f t="shared" si="1574"/>
        <v>0</v>
      </c>
      <c r="L956" s="43">
        <f t="shared" si="1575"/>
        <v>0</v>
      </c>
      <c r="M956" s="46" t="e">
        <f t="shared" si="1482"/>
        <v>#DIV/0!</v>
      </c>
      <c r="N956" s="17"/>
      <c r="O956" s="12" t="s">
        <v>90</v>
      </c>
    </row>
    <row r="957" spans="1:15" ht="18.75" hidden="1" x14ac:dyDescent="0.25">
      <c r="A957" s="13" t="str">
        <f t="shared" si="1483"/>
        <v>b</v>
      </c>
      <c r="B957" s="5" t="s">
        <v>2</v>
      </c>
      <c r="C957" s="7" t="s">
        <v>7</v>
      </c>
      <c r="D957" s="24"/>
      <c r="E957" s="24"/>
      <c r="F957" s="24"/>
      <c r="G957" s="26">
        <v>0</v>
      </c>
      <c r="H957" s="26">
        <v>0</v>
      </c>
      <c r="I957" s="24"/>
      <c r="J957" s="24"/>
      <c r="K957" s="24">
        <f t="shared" si="1574"/>
        <v>0</v>
      </c>
      <c r="L957" s="43">
        <f t="shared" si="1575"/>
        <v>0</v>
      </c>
      <c r="M957" s="46" t="e">
        <f t="shared" si="1482"/>
        <v>#DIV/0!</v>
      </c>
      <c r="N957" s="17"/>
      <c r="O957" s="12" t="s">
        <v>90</v>
      </c>
    </row>
    <row r="958" spans="1:15" ht="18.75" hidden="1" x14ac:dyDescent="0.25">
      <c r="A958" s="13" t="str">
        <f t="shared" si="1483"/>
        <v>b</v>
      </c>
      <c r="B958" s="5" t="s">
        <v>2</v>
      </c>
      <c r="C958" s="7" t="s">
        <v>8</v>
      </c>
      <c r="D958" s="24"/>
      <c r="E958" s="24"/>
      <c r="F958" s="24"/>
      <c r="G958" s="26">
        <v>0</v>
      </c>
      <c r="H958" s="26">
        <v>0</v>
      </c>
      <c r="I958" s="24"/>
      <c r="J958" s="24"/>
      <c r="K958" s="24">
        <f t="shared" si="1574"/>
        <v>0</v>
      </c>
      <c r="L958" s="43">
        <f t="shared" si="1575"/>
        <v>0</v>
      </c>
      <c r="M958" s="46" t="e">
        <f t="shared" si="1482"/>
        <v>#DIV/0!</v>
      </c>
      <c r="N958" s="17"/>
      <c r="O958" s="12" t="s">
        <v>90</v>
      </c>
    </row>
    <row r="959" spans="1:15" ht="18.75" x14ac:dyDescent="0.25">
      <c r="A959" s="13" t="str">
        <f t="shared" si="1483"/>
        <v>a</v>
      </c>
      <c r="B959" s="5" t="s">
        <v>2</v>
      </c>
      <c r="C959" s="7" t="s">
        <v>9</v>
      </c>
      <c r="D959" s="24"/>
      <c r="E959" s="24"/>
      <c r="F959" s="24"/>
      <c r="G959" s="26">
        <v>0</v>
      </c>
      <c r="H959" s="26">
        <v>15000</v>
      </c>
      <c r="I959" s="24">
        <v>6718</v>
      </c>
      <c r="J959" s="24"/>
      <c r="K959" s="24">
        <f t="shared" si="1574"/>
        <v>6718</v>
      </c>
      <c r="L959" s="43">
        <f t="shared" si="1575"/>
        <v>8282</v>
      </c>
      <c r="M959" s="46">
        <f t="shared" si="1482"/>
        <v>0.44786666666666669</v>
      </c>
      <c r="N959" s="50"/>
      <c r="O959" s="12" t="s">
        <v>90</v>
      </c>
    </row>
    <row r="960" spans="1:15" ht="18.75" x14ac:dyDescent="0.25">
      <c r="A960" s="13" t="str">
        <f t="shared" si="1483"/>
        <v>a</v>
      </c>
      <c r="B960" s="5" t="s">
        <v>2</v>
      </c>
      <c r="C960" s="7" t="s">
        <v>10</v>
      </c>
      <c r="D960" s="24"/>
      <c r="E960" s="24"/>
      <c r="F960" s="24"/>
      <c r="G960" s="26">
        <v>50000</v>
      </c>
      <c r="H960" s="26">
        <v>50000</v>
      </c>
      <c r="I960" s="24">
        <v>925</v>
      </c>
      <c r="J960" s="24"/>
      <c r="K960" s="24">
        <f t="shared" si="1574"/>
        <v>925</v>
      </c>
      <c r="L960" s="43">
        <f t="shared" si="1575"/>
        <v>49075</v>
      </c>
      <c r="M960" s="46">
        <f t="shared" si="1482"/>
        <v>1.8499999999999999E-2</v>
      </c>
      <c r="N960" s="51"/>
      <c r="O960" s="12" t="s">
        <v>90</v>
      </c>
    </row>
    <row r="961" spans="1:15" ht="18.75" hidden="1" x14ac:dyDescent="0.25">
      <c r="A961" s="13" t="str">
        <f t="shared" si="1483"/>
        <v>b</v>
      </c>
      <c r="B961" s="5" t="s">
        <v>2</v>
      </c>
      <c r="C961" s="4" t="s">
        <v>11</v>
      </c>
      <c r="D961" s="23"/>
      <c r="E961" s="23"/>
      <c r="F961" s="23"/>
      <c r="G961" s="23">
        <v>0</v>
      </c>
      <c r="H961" s="23">
        <v>0</v>
      </c>
      <c r="I961" s="24"/>
      <c r="J961" s="23"/>
      <c r="K961" s="23">
        <f t="shared" si="1574"/>
        <v>0</v>
      </c>
      <c r="L961" s="44">
        <f t="shared" si="1575"/>
        <v>0</v>
      </c>
      <c r="M961" s="45" t="e">
        <f t="shared" si="1482"/>
        <v>#DIV/0!</v>
      </c>
      <c r="N961" s="16"/>
      <c r="O961" s="12" t="s">
        <v>90</v>
      </c>
    </row>
    <row r="962" spans="1:15" ht="18.75" hidden="1" x14ac:dyDescent="0.25">
      <c r="A962" s="13" t="str">
        <f t="shared" si="1483"/>
        <v>b</v>
      </c>
      <c r="B962" s="5" t="s">
        <v>2</v>
      </c>
      <c r="C962" s="4" t="s">
        <v>12</v>
      </c>
      <c r="D962" s="23"/>
      <c r="E962" s="23"/>
      <c r="F962" s="23"/>
      <c r="G962" s="23">
        <v>0</v>
      </c>
      <c r="H962" s="23">
        <v>0</v>
      </c>
      <c r="I962" s="24"/>
      <c r="J962" s="23"/>
      <c r="K962" s="23">
        <f t="shared" si="1574"/>
        <v>0</v>
      </c>
      <c r="L962" s="44">
        <f t="shared" si="1575"/>
        <v>0</v>
      </c>
      <c r="M962" s="45" t="e">
        <f t="shared" si="1482"/>
        <v>#DIV/0!</v>
      </c>
      <c r="N962" s="16"/>
      <c r="O962" s="12" t="s">
        <v>90</v>
      </c>
    </row>
    <row r="963" spans="1:15" ht="18.75" hidden="1" x14ac:dyDescent="0.25">
      <c r="A963" s="13" t="str">
        <f t="shared" si="1483"/>
        <v>b</v>
      </c>
      <c r="B963" s="5" t="s">
        <v>2</v>
      </c>
      <c r="C963" s="4" t="s">
        <v>13</v>
      </c>
      <c r="D963" s="24"/>
      <c r="E963" s="24"/>
      <c r="F963" s="24"/>
      <c r="G963" s="23">
        <v>0</v>
      </c>
      <c r="H963" s="23">
        <v>0</v>
      </c>
      <c r="I963" s="24"/>
      <c r="J963" s="24"/>
      <c r="K963" s="24">
        <f t="shared" si="1574"/>
        <v>0</v>
      </c>
      <c r="L963" s="43">
        <f t="shared" si="1575"/>
        <v>0</v>
      </c>
      <c r="M963" s="46" t="e">
        <f t="shared" ref="M963:M1026" si="1576">K963/H963</f>
        <v>#DIV/0!</v>
      </c>
      <c r="N963" s="17"/>
      <c r="O963" s="12" t="s">
        <v>90</v>
      </c>
    </row>
    <row r="964" spans="1:15" ht="47.25" x14ac:dyDescent="0.25">
      <c r="A964" s="13" t="str">
        <f t="shared" ref="A964:A1027" si="1577">IF((D964+I964+G964+H964+J964+K964)&gt;0,"a","b")</f>
        <v>a</v>
      </c>
      <c r="B964" s="18" t="s">
        <v>183</v>
      </c>
      <c r="C964" s="19" t="s">
        <v>82</v>
      </c>
      <c r="D964" s="34">
        <f t="shared" ref="D964" si="1578">D965+D973+D974+D975</f>
        <v>0</v>
      </c>
      <c r="E964" s="34"/>
      <c r="F964" s="34"/>
      <c r="G964" s="33">
        <f t="shared" ref="G964:H964" si="1579">G965+G973+G974+G975</f>
        <v>1500000</v>
      </c>
      <c r="H964" s="33">
        <f t="shared" si="1579"/>
        <v>1500000</v>
      </c>
      <c r="I964" s="32">
        <f t="shared" ref="I964" si="1580">I965+I973+I974+I975</f>
        <v>606625.85</v>
      </c>
      <c r="J964" s="34">
        <f t="shared" ref="J964" si="1581">J965+J973+J974+J975</f>
        <v>139987</v>
      </c>
      <c r="K964" s="34">
        <f t="shared" ref="K964" si="1582">K965+K973+K974+K975</f>
        <v>746612.85</v>
      </c>
      <c r="L964" s="38">
        <f t="shared" ref="L964" si="1583">L965+L973+L974+L975</f>
        <v>753387.15</v>
      </c>
      <c r="M964" s="39">
        <f t="shared" si="1576"/>
        <v>0.49774189999999996</v>
      </c>
      <c r="N964" s="50" t="s">
        <v>215</v>
      </c>
      <c r="O964" s="12" t="s">
        <v>91</v>
      </c>
    </row>
    <row r="965" spans="1:15" ht="18.75" x14ac:dyDescent="0.25">
      <c r="A965" s="13" t="str">
        <f t="shared" si="1577"/>
        <v>a</v>
      </c>
      <c r="B965" s="3" t="s">
        <v>2</v>
      </c>
      <c r="C965" s="4" t="s">
        <v>3</v>
      </c>
      <c r="D965" s="32">
        <f t="shared" ref="D965" si="1584">D966+D967+D968+D969+D970+D971+D972</f>
        <v>0</v>
      </c>
      <c r="E965" s="32"/>
      <c r="F965" s="32"/>
      <c r="G965" s="34">
        <f t="shared" ref="G965:H965" si="1585">G966+G967+G968+G969+G970+G971+G972</f>
        <v>1500000</v>
      </c>
      <c r="H965" s="34">
        <f t="shared" si="1585"/>
        <v>1484500</v>
      </c>
      <c r="I965" s="32">
        <f t="shared" ref="I965" si="1586">I966+I967+I968+I969+I970+I971+I972</f>
        <v>591168.85</v>
      </c>
      <c r="J965" s="32">
        <f t="shared" ref="J965:L965" si="1587">J966+J967+J968+J969+J970+J971+J972</f>
        <v>139987</v>
      </c>
      <c r="K965" s="32">
        <f t="shared" si="1587"/>
        <v>731155.85</v>
      </c>
      <c r="L965" s="36">
        <f t="shared" si="1587"/>
        <v>753344.15</v>
      </c>
      <c r="M965" s="37">
        <f t="shared" si="1576"/>
        <v>0.49252667564836644</v>
      </c>
      <c r="N965" s="50"/>
      <c r="O965" s="12" t="s">
        <v>91</v>
      </c>
    </row>
    <row r="966" spans="1:15" ht="18.75" hidden="1" x14ac:dyDescent="0.25">
      <c r="A966" s="13" t="str">
        <f t="shared" si="1577"/>
        <v>b</v>
      </c>
      <c r="B966" s="5" t="s">
        <v>2</v>
      </c>
      <c r="C966" s="6" t="s">
        <v>4</v>
      </c>
      <c r="D966" s="24"/>
      <c r="E966" s="24"/>
      <c r="F966" s="24"/>
      <c r="G966" s="26">
        <v>0</v>
      </c>
      <c r="H966" s="26">
        <v>0</v>
      </c>
      <c r="I966" s="24"/>
      <c r="J966" s="24"/>
      <c r="K966" s="24">
        <f t="shared" ref="K966:K975" si="1588">I966+J966</f>
        <v>0</v>
      </c>
      <c r="L966" s="43">
        <f t="shared" ref="L966:L975" si="1589">H966-K966</f>
        <v>0</v>
      </c>
      <c r="M966" s="46" t="e">
        <f t="shared" si="1576"/>
        <v>#DIV/0!</v>
      </c>
      <c r="N966" s="17"/>
      <c r="O966" s="12" t="s">
        <v>91</v>
      </c>
    </row>
    <row r="967" spans="1:15" ht="18.75" x14ac:dyDescent="0.25">
      <c r="A967" s="13" t="str">
        <f t="shared" si="1577"/>
        <v>a</v>
      </c>
      <c r="B967" s="5" t="s">
        <v>2</v>
      </c>
      <c r="C967" s="6" t="s">
        <v>5</v>
      </c>
      <c r="D967" s="32"/>
      <c r="E967" s="32"/>
      <c r="F967" s="32"/>
      <c r="G967" s="35">
        <v>1500000</v>
      </c>
      <c r="H967" s="35">
        <v>1470500</v>
      </c>
      <c r="I967" s="32">
        <v>577547.03</v>
      </c>
      <c r="J967" s="32">
        <v>139987</v>
      </c>
      <c r="K967" s="32">
        <f t="shared" si="1588"/>
        <v>717534.03</v>
      </c>
      <c r="L967" s="36">
        <f t="shared" si="1589"/>
        <v>752965.97</v>
      </c>
      <c r="M967" s="37">
        <f t="shared" si="1576"/>
        <v>0.4879524175450527</v>
      </c>
      <c r="N967" s="50"/>
      <c r="O967" s="12" t="s">
        <v>91</v>
      </c>
    </row>
    <row r="968" spans="1:15" ht="18.75" hidden="1" x14ac:dyDescent="0.25">
      <c r="A968" s="13" t="str">
        <f t="shared" si="1577"/>
        <v>b</v>
      </c>
      <c r="B968" s="5" t="s">
        <v>2</v>
      </c>
      <c r="C968" s="6" t="s">
        <v>6</v>
      </c>
      <c r="D968" s="24"/>
      <c r="E968" s="24"/>
      <c r="F968" s="24"/>
      <c r="G968" s="26">
        <v>0</v>
      </c>
      <c r="H968" s="26">
        <v>0</v>
      </c>
      <c r="I968" s="24"/>
      <c r="J968" s="24"/>
      <c r="K968" s="24">
        <f t="shared" si="1588"/>
        <v>0</v>
      </c>
      <c r="L968" s="43">
        <f t="shared" si="1589"/>
        <v>0</v>
      </c>
      <c r="M968" s="46" t="e">
        <f t="shared" si="1576"/>
        <v>#DIV/0!</v>
      </c>
      <c r="N968" s="17"/>
      <c r="O968" s="12" t="s">
        <v>91</v>
      </c>
    </row>
    <row r="969" spans="1:15" ht="18.75" hidden="1" x14ac:dyDescent="0.25">
      <c r="A969" s="13" t="str">
        <f t="shared" si="1577"/>
        <v>b</v>
      </c>
      <c r="B969" s="5" t="s">
        <v>2</v>
      </c>
      <c r="C969" s="7" t="s">
        <v>7</v>
      </c>
      <c r="D969" s="24"/>
      <c r="E969" s="24"/>
      <c r="F969" s="24"/>
      <c r="G969" s="26">
        <v>0</v>
      </c>
      <c r="H969" s="26">
        <v>0</v>
      </c>
      <c r="I969" s="24"/>
      <c r="J969" s="24"/>
      <c r="K969" s="24">
        <f t="shared" si="1588"/>
        <v>0</v>
      </c>
      <c r="L969" s="43">
        <f t="shared" si="1589"/>
        <v>0</v>
      </c>
      <c r="M969" s="46" t="e">
        <f t="shared" si="1576"/>
        <v>#DIV/0!</v>
      </c>
      <c r="N969" s="17"/>
      <c r="O969" s="12" t="s">
        <v>91</v>
      </c>
    </row>
    <row r="970" spans="1:15" ht="18.75" hidden="1" x14ac:dyDescent="0.25">
      <c r="A970" s="13" t="str">
        <f t="shared" si="1577"/>
        <v>b</v>
      </c>
      <c r="B970" s="5" t="s">
        <v>2</v>
      </c>
      <c r="C970" s="7" t="s">
        <v>8</v>
      </c>
      <c r="D970" s="24"/>
      <c r="E970" s="24"/>
      <c r="F970" s="24"/>
      <c r="G970" s="26">
        <v>0</v>
      </c>
      <c r="H970" s="26">
        <v>0</v>
      </c>
      <c r="I970" s="24"/>
      <c r="J970" s="24"/>
      <c r="K970" s="24">
        <f t="shared" si="1588"/>
        <v>0</v>
      </c>
      <c r="L970" s="43">
        <f t="shared" si="1589"/>
        <v>0</v>
      </c>
      <c r="M970" s="46" t="e">
        <f t="shared" si="1576"/>
        <v>#DIV/0!</v>
      </c>
      <c r="N970" s="17"/>
      <c r="O970" s="12" t="s">
        <v>91</v>
      </c>
    </row>
    <row r="971" spans="1:15" ht="18.75" x14ac:dyDescent="0.25">
      <c r="A971" s="13" t="str">
        <f t="shared" si="1577"/>
        <v>a</v>
      </c>
      <c r="B971" s="5" t="s">
        <v>2</v>
      </c>
      <c r="C971" s="7" t="s">
        <v>9</v>
      </c>
      <c r="D971" s="32"/>
      <c r="E971" s="32"/>
      <c r="F971" s="32"/>
      <c r="G971" s="35"/>
      <c r="H971" s="35">
        <v>14000</v>
      </c>
      <c r="I971" s="32">
        <v>13621.82</v>
      </c>
      <c r="J971" s="32">
        <v>0</v>
      </c>
      <c r="K971" s="32">
        <f t="shared" si="1588"/>
        <v>13621.82</v>
      </c>
      <c r="L971" s="36">
        <f t="shared" si="1589"/>
        <v>378.18000000000029</v>
      </c>
      <c r="M971" s="37">
        <f t="shared" si="1576"/>
        <v>0.97298714285714283</v>
      </c>
      <c r="N971" s="50"/>
      <c r="O971" s="12" t="s">
        <v>91</v>
      </c>
    </row>
    <row r="972" spans="1:15" ht="18.75" hidden="1" x14ac:dyDescent="0.25">
      <c r="A972" s="13" t="str">
        <f t="shared" si="1577"/>
        <v>b</v>
      </c>
      <c r="B972" s="5" t="s">
        <v>2</v>
      </c>
      <c r="C972" s="7" t="s">
        <v>10</v>
      </c>
      <c r="D972" s="24"/>
      <c r="E972" s="24"/>
      <c r="F972" s="24"/>
      <c r="G972" s="26"/>
      <c r="H972" s="26"/>
      <c r="I972" s="24"/>
      <c r="J972" s="24"/>
      <c r="K972" s="24">
        <f t="shared" si="1588"/>
        <v>0</v>
      </c>
      <c r="L972" s="43">
        <f t="shared" si="1589"/>
        <v>0</v>
      </c>
      <c r="M972" s="46" t="e">
        <f t="shared" si="1576"/>
        <v>#DIV/0!</v>
      </c>
      <c r="N972" s="17"/>
      <c r="O972" s="12" t="s">
        <v>91</v>
      </c>
    </row>
    <row r="973" spans="1:15" ht="18.75" x14ac:dyDescent="0.25">
      <c r="A973" s="13" t="str">
        <f t="shared" si="1577"/>
        <v>a</v>
      </c>
      <c r="B973" s="5" t="s">
        <v>2</v>
      </c>
      <c r="C973" s="4" t="s">
        <v>11</v>
      </c>
      <c r="D973" s="34"/>
      <c r="E973" s="34"/>
      <c r="F973" s="34"/>
      <c r="G973" s="34">
        <v>0</v>
      </c>
      <c r="H973" s="34">
        <v>15500</v>
      </c>
      <c r="I973" s="32">
        <v>15457</v>
      </c>
      <c r="J973" s="34">
        <v>0</v>
      </c>
      <c r="K973" s="34">
        <f t="shared" si="1588"/>
        <v>15457</v>
      </c>
      <c r="L973" s="38">
        <f t="shared" si="1589"/>
        <v>43</v>
      </c>
      <c r="M973" s="39">
        <f t="shared" si="1576"/>
        <v>0.99722580645161285</v>
      </c>
      <c r="N973" s="50"/>
      <c r="O973" s="12" t="s">
        <v>91</v>
      </c>
    </row>
    <row r="974" spans="1:15" ht="18.75" hidden="1" x14ac:dyDescent="0.25">
      <c r="A974" s="13" t="str">
        <f t="shared" si="1577"/>
        <v>b</v>
      </c>
      <c r="B974" s="5" t="s">
        <v>2</v>
      </c>
      <c r="C974" s="4" t="s">
        <v>12</v>
      </c>
      <c r="D974" s="23"/>
      <c r="E974" s="23"/>
      <c r="F974" s="23"/>
      <c r="G974" s="23">
        <v>0</v>
      </c>
      <c r="H974" s="23">
        <v>0</v>
      </c>
      <c r="I974" s="24"/>
      <c r="J974" s="23"/>
      <c r="K974" s="23">
        <f t="shared" si="1588"/>
        <v>0</v>
      </c>
      <c r="L974" s="44">
        <f t="shared" si="1589"/>
        <v>0</v>
      </c>
      <c r="M974" s="45" t="e">
        <f t="shared" si="1576"/>
        <v>#DIV/0!</v>
      </c>
      <c r="N974" s="16"/>
      <c r="O974" s="12" t="s">
        <v>91</v>
      </c>
    </row>
    <row r="975" spans="1:15" ht="18.75" hidden="1" x14ac:dyDescent="0.25">
      <c r="A975" s="13" t="str">
        <f t="shared" si="1577"/>
        <v>b</v>
      </c>
      <c r="B975" s="5" t="s">
        <v>2</v>
      </c>
      <c r="C975" s="4" t="s">
        <v>13</v>
      </c>
      <c r="D975" s="24"/>
      <c r="E975" s="24"/>
      <c r="F975" s="24"/>
      <c r="G975" s="23">
        <v>0</v>
      </c>
      <c r="H975" s="23">
        <v>0</v>
      </c>
      <c r="I975" s="24"/>
      <c r="J975" s="24"/>
      <c r="K975" s="24">
        <f t="shared" si="1588"/>
        <v>0</v>
      </c>
      <c r="L975" s="43">
        <f t="shared" si="1589"/>
        <v>0</v>
      </c>
      <c r="M975" s="46" t="e">
        <f t="shared" si="1576"/>
        <v>#DIV/0!</v>
      </c>
      <c r="N975" s="17"/>
      <c r="O975" s="12" t="s">
        <v>91</v>
      </c>
    </row>
    <row r="976" spans="1:15" ht="54" x14ac:dyDescent="0.25">
      <c r="A976" s="13" t="str">
        <f t="shared" si="1577"/>
        <v>a</v>
      </c>
      <c r="B976" s="18" t="s">
        <v>184</v>
      </c>
      <c r="C976" s="19" t="s">
        <v>83</v>
      </c>
      <c r="D976" s="23">
        <f t="shared" ref="D976" si="1590">D977+D985+D986+D987</f>
        <v>0</v>
      </c>
      <c r="E976" s="23"/>
      <c r="F976" s="23"/>
      <c r="G976" s="25">
        <f t="shared" ref="G976:H976" si="1591">G977+G985+G986+G987</f>
        <v>2090000</v>
      </c>
      <c r="H976" s="25">
        <f t="shared" si="1591"/>
        <v>2090000</v>
      </c>
      <c r="I976" s="24">
        <f t="shared" ref="I976" si="1592">I977+I985+I986+I987</f>
        <v>1096474</v>
      </c>
      <c r="J976" s="23">
        <f t="shared" ref="J976" si="1593">J977+J985+J986+J987</f>
        <v>993526</v>
      </c>
      <c r="K976" s="23">
        <f t="shared" ref="K976" si="1594">K977+K985+K986+K987</f>
        <v>2090000</v>
      </c>
      <c r="L976" s="44">
        <f t="shared" ref="L976" si="1595">L977+L985+L986+L987</f>
        <v>0</v>
      </c>
      <c r="M976" s="45">
        <f t="shared" si="1576"/>
        <v>1</v>
      </c>
      <c r="N976" s="50"/>
      <c r="O976" s="12" t="s">
        <v>90</v>
      </c>
    </row>
    <row r="977" spans="1:15" ht="18.75" x14ac:dyDescent="0.25">
      <c r="A977" s="13" t="str">
        <f t="shared" si="1577"/>
        <v>a</v>
      </c>
      <c r="B977" s="3" t="s">
        <v>2</v>
      </c>
      <c r="C977" s="4" t="s">
        <v>3</v>
      </c>
      <c r="D977" s="24">
        <f t="shared" ref="D977" si="1596">D978+D979+D980+D981+D982+D983+D984</f>
        <v>0</v>
      </c>
      <c r="E977" s="24"/>
      <c r="F977" s="24"/>
      <c r="G977" s="23">
        <f t="shared" ref="G977:H977" si="1597">G978+G979+G980+G981+G982+G983+G984</f>
        <v>2090000</v>
      </c>
      <c r="H977" s="23">
        <f t="shared" si="1597"/>
        <v>2090000</v>
      </c>
      <c r="I977" s="24">
        <f t="shared" ref="I977" si="1598">I978+I979+I980+I981+I982+I983+I984</f>
        <v>1096474</v>
      </c>
      <c r="J977" s="24">
        <f t="shared" ref="J977:L977" si="1599">J978+J979+J980+J981+J982+J983+J984</f>
        <v>993526</v>
      </c>
      <c r="K977" s="24">
        <f t="shared" si="1599"/>
        <v>2090000</v>
      </c>
      <c r="L977" s="43">
        <f t="shared" si="1599"/>
        <v>0</v>
      </c>
      <c r="M977" s="46">
        <f t="shared" si="1576"/>
        <v>1</v>
      </c>
      <c r="N977" s="50"/>
      <c r="O977" s="12" t="s">
        <v>90</v>
      </c>
    </row>
    <row r="978" spans="1:15" ht="18.75" hidden="1" x14ac:dyDescent="0.25">
      <c r="A978" s="13" t="str">
        <f t="shared" si="1577"/>
        <v>b</v>
      </c>
      <c r="B978" s="5" t="s">
        <v>2</v>
      </c>
      <c r="C978" s="6" t="s">
        <v>4</v>
      </c>
      <c r="D978" s="24"/>
      <c r="E978" s="24"/>
      <c r="F978" s="24"/>
      <c r="G978" s="26">
        <v>0</v>
      </c>
      <c r="H978" s="26">
        <v>0</v>
      </c>
      <c r="I978" s="24"/>
      <c r="J978" s="24"/>
      <c r="K978" s="24">
        <f t="shared" ref="K978:K987" si="1600">I978+J978</f>
        <v>0</v>
      </c>
      <c r="L978" s="43">
        <f t="shared" ref="L978:L987" si="1601">H978-K978</f>
        <v>0</v>
      </c>
      <c r="M978" s="46" t="e">
        <f t="shared" si="1576"/>
        <v>#DIV/0!</v>
      </c>
      <c r="N978" s="17"/>
      <c r="O978" s="12" t="s">
        <v>90</v>
      </c>
    </row>
    <row r="979" spans="1:15" ht="18.75" hidden="1" x14ac:dyDescent="0.25">
      <c r="A979" s="13" t="str">
        <f t="shared" si="1577"/>
        <v>b</v>
      </c>
      <c r="B979" s="5" t="s">
        <v>2</v>
      </c>
      <c r="C979" s="6" t="s">
        <v>5</v>
      </c>
      <c r="D979" s="24"/>
      <c r="E979" s="24"/>
      <c r="F979" s="24"/>
      <c r="G979" s="26"/>
      <c r="H979" s="26"/>
      <c r="I979" s="24"/>
      <c r="J979" s="24"/>
      <c r="K979" s="24">
        <f t="shared" si="1600"/>
        <v>0</v>
      </c>
      <c r="L979" s="43">
        <f t="shared" si="1601"/>
        <v>0</v>
      </c>
      <c r="M979" s="46" t="e">
        <f t="shared" si="1576"/>
        <v>#DIV/0!</v>
      </c>
      <c r="N979" s="17"/>
      <c r="O979" s="12" t="s">
        <v>90</v>
      </c>
    </row>
    <row r="980" spans="1:15" ht="18.75" hidden="1" x14ac:dyDescent="0.25">
      <c r="A980" s="13" t="str">
        <f t="shared" si="1577"/>
        <v>b</v>
      </c>
      <c r="B980" s="5" t="s">
        <v>2</v>
      </c>
      <c r="C980" s="6" t="s">
        <v>6</v>
      </c>
      <c r="D980" s="24"/>
      <c r="E980" s="24"/>
      <c r="F980" s="24"/>
      <c r="G980" s="26">
        <v>0</v>
      </c>
      <c r="H980" s="26">
        <v>0</v>
      </c>
      <c r="I980" s="24"/>
      <c r="J980" s="24"/>
      <c r="K980" s="24">
        <f t="shared" si="1600"/>
        <v>0</v>
      </c>
      <c r="L980" s="43">
        <f t="shared" si="1601"/>
        <v>0</v>
      </c>
      <c r="M980" s="46" t="e">
        <f t="shared" si="1576"/>
        <v>#DIV/0!</v>
      </c>
      <c r="N980" s="17"/>
      <c r="O980" s="12" t="s">
        <v>90</v>
      </c>
    </row>
    <row r="981" spans="1:15" ht="18.75" hidden="1" x14ac:dyDescent="0.25">
      <c r="A981" s="13" t="str">
        <f t="shared" si="1577"/>
        <v>b</v>
      </c>
      <c r="B981" s="5" t="s">
        <v>2</v>
      </c>
      <c r="C981" s="7" t="s">
        <v>7</v>
      </c>
      <c r="D981" s="24"/>
      <c r="E981" s="24"/>
      <c r="F981" s="24"/>
      <c r="G981" s="26">
        <v>0</v>
      </c>
      <c r="H981" s="26">
        <v>0</v>
      </c>
      <c r="I981" s="24"/>
      <c r="J981" s="24"/>
      <c r="K981" s="24">
        <f t="shared" si="1600"/>
        <v>0</v>
      </c>
      <c r="L981" s="43">
        <f t="shared" si="1601"/>
        <v>0</v>
      </c>
      <c r="M981" s="46" t="e">
        <f t="shared" si="1576"/>
        <v>#DIV/0!</v>
      </c>
      <c r="N981" s="17"/>
      <c r="O981" s="12" t="s">
        <v>90</v>
      </c>
    </row>
    <row r="982" spans="1:15" ht="18.75" hidden="1" x14ac:dyDescent="0.25">
      <c r="A982" s="13" t="str">
        <f t="shared" si="1577"/>
        <v>b</v>
      </c>
      <c r="B982" s="5" t="s">
        <v>2</v>
      </c>
      <c r="C982" s="7" t="s">
        <v>8</v>
      </c>
      <c r="D982" s="24"/>
      <c r="E982" s="24"/>
      <c r="F982" s="24"/>
      <c r="G982" s="26">
        <v>0</v>
      </c>
      <c r="H982" s="26">
        <v>0</v>
      </c>
      <c r="I982" s="24"/>
      <c r="J982" s="24"/>
      <c r="K982" s="24">
        <f t="shared" si="1600"/>
        <v>0</v>
      </c>
      <c r="L982" s="43">
        <f t="shared" si="1601"/>
        <v>0</v>
      </c>
      <c r="M982" s="46" t="e">
        <f t="shared" si="1576"/>
        <v>#DIV/0!</v>
      </c>
      <c r="N982" s="17"/>
      <c r="O982" s="12" t="s">
        <v>90</v>
      </c>
    </row>
    <row r="983" spans="1:15" ht="18.75" hidden="1" x14ac:dyDescent="0.25">
      <c r="A983" s="13" t="str">
        <f t="shared" si="1577"/>
        <v>b</v>
      </c>
      <c r="B983" s="5" t="s">
        <v>2</v>
      </c>
      <c r="C983" s="7" t="s">
        <v>9</v>
      </c>
      <c r="D983" s="24"/>
      <c r="E983" s="24"/>
      <c r="F983" s="24"/>
      <c r="G983" s="26">
        <v>0</v>
      </c>
      <c r="H983" s="26"/>
      <c r="I983" s="24"/>
      <c r="J983" s="24"/>
      <c r="K983" s="24">
        <f t="shared" si="1600"/>
        <v>0</v>
      </c>
      <c r="L983" s="43">
        <f t="shared" si="1601"/>
        <v>0</v>
      </c>
      <c r="M983" s="46" t="e">
        <f t="shared" si="1576"/>
        <v>#DIV/0!</v>
      </c>
      <c r="N983" s="17"/>
      <c r="O983" s="12" t="s">
        <v>90</v>
      </c>
    </row>
    <row r="984" spans="1:15" ht="18.75" x14ac:dyDescent="0.25">
      <c r="A984" s="13" t="str">
        <f t="shared" si="1577"/>
        <v>a</v>
      </c>
      <c r="B984" s="5" t="s">
        <v>2</v>
      </c>
      <c r="C984" s="7" t="s">
        <v>10</v>
      </c>
      <c r="D984" s="24"/>
      <c r="E984" s="24"/>
      <c r="F984" s="24"/>
      <c r="G984" s="26">
        <v>2090000</v>
      </c>
      <c r="H984" s="26">
        <v>2090000</v>
      </c>
      <c r="I984" s="24">
        <v>1096474</v>
      </c>
      <c r="J984" s="24">
        <v>993526</v>
      </c>
      <c r="K984" s="24">
        <f t="shared" si="1600"/>
        <v>2090000</v>
      </c>
      <c r="L984" s="43">
        <f t="shared" si="1601"/>
        <v>0</v>
      </c>
      <c r="M984" s="46">
        <f t="shared" si="1576"/>
        <v>1</v>
      </c>
      <c r="N984" s="51"/>
      <c r="O984" s="12" t="s">
        <v>90</v>
      </c>
    </row>
    <row r="985" spans="1:15" ht="18.75" hidden="1" x14ac:dyDescent="0.25">
      <c r="A985" s="13" t="str">
        <f t="shared" si="1577"/>
        <v>b</v>
      </c>
      <c r="B985" s="5" t="s">
        <v>2</v>
      </c>
      <c r="C985" s="4" t="s">
        <v>11</v>
      </c>
      <c r="D985" s="23"/>
      <c r="E985" s="23"/>
      <c r="F985" s="23"/>
      <c r="G985" s="23">
        <v>0</v>
      </c>
      <c r="H985" s="23">
        <v>0</v>
      </c>
      <c r="I985" s="24"/>
      <c r="J985" s="23"/>
      <c r="K985" s="23">
        <f t="shared" si="1600"/>
        <v>0</v>
      </c>
      <c r="L985" s="44">
        <f t="shared" si="1601"/>
        <v>0</v>
      </c>
      <c r="M985" s="45" t="e">
        <f t="shared" si="1576"/>
        <v>#DIV/0!</v>
      </c>
      <c r="N985" s="16"/>
      <c r="O985" s="12" t="s">
        <v>90</v>
      </c>
    </row>
    <row r="986" spans="1:15" ht="18.75" hidden="1" x14ac:dyDescent="0.25">
      <c r="A986" s="13" t="str">
        <f t="shared" si="1577"/>
        <v>b</v>
      </c>
      <c r="B986" s="5" t="s">
        <v>2</v>
      </c>
      <c r="C986" s="4" t="s">
        <v>12</v>
      </c>
      <c r="D986" s="23"/>
      <c r="E986" s="23"/>
      <c r="F986" s="23"/>
      <c r="G986" s="23">
        <v>0</v>
      </c>
      <c r="H986" s="23">
        <v>0</v>
      </c>
      <c r="I986" s="24"/>
      <c r="J986" s="23"/>
      <c r="K986" s="23">
        <f t="shared" si="1600"/>
        <v>0</v>
      </c>
      <c r="L986" s="44">
        <f t="shared" si="1601"/>
        <v>0</v>
      </c>
      <c r="M986" s="45" t="e">
        <f t="shared" si="1576"/>
        <v>#DIV/0!</v>
      </c>
      <c r="N986" s="16"/>
      <c r="O986" s="12" t="s">
        <v>90</v>
      </c>
    </row>
    <row r="987" spans="1:15" ht="18.75" hidden="1" x14ac:dyDescent="0.25">
      <c r="A987" s="13" t="str">
        <f t="shared" si="1577"/>
        <v>b</v>
      </c>
      <c r="B987" s="5" t="s">
        <v>2</v>
      </c>
      <c r="C987" s="4" t="s">
        <v>13</v>
      </c>
      <c r="D987" s="24"/>
      <c r="E987" s="24"/>
      <c r="F987" s="24"/>
      <c r="G987" s="23">
        <v>0</v>
      </c>
      <c r="H987" s="23">
        <v>0</v>
      </c>
      <c r="I987" s="24"/>
      <c r="J987" s="24"/>
      <c r="K987" s="24">
        <f t="shared" si="1600"/>
        <v>0</v>
      </c>
      <c r="L987" s="43">
        <f t="shared" si="1601"/>
        <v>0</v>
      </c>
      <c r="M987" s="46" t="e">
        <f t="shared" si="1576"/>
        <v>#DIV/0!</v>
      </c>
      <c r="N987" s="17"/>
      <c r="O987" s="12" t="s">
        <v>90</v>
      </c>
    </row>
    <row r="988" spans="1:15" ht="36" x14ac:dyDescent="0.25">
      <c r="A988" s="13" t="str">
        <f t="shared" si="1577"/>
        <v>a</v>
      </c>
      <c r="B988" s="18" t="s">
        <v>185</v>
      </c>
      <c r="C988" s="19" t="s">
        <v>186</v>
      </c>
      <c r="D988" s="23">
        <f t="shared" ref="D988:L988" si="1602">D989+D997+D998+D999</f>
        <v>0</v>
      </c>
      <c r="E988" s="23">
        <f t="shared" ref="E988:F988" si="1603">E989+E997+E998+E999</f>
        <v>0</v>
      </c>
      <c r="F988" s="23">
        <f t="shared" si="1603"/>
        <v>2001</v>
      </c>
      <c r="G988" s="25">
        <f t="shared" ref="G988:H988" si="1604">G989+G997+G998+G999</f>
        <v>57850000</v>
      </c>
      <c r="H988" s="25">
        <f t="shared" si="1604"/>
        <v>59132000</v>
      </c>
      <c r="I988" s="24">
        <f t="shared" ref="I988" si="1605">I989+I997+I998+I999</f>
        <v>44869629.369999997</v>
      </c>
      <c r="J988" s="23">
        <f t="shared" si="1602"/>
        <v>14174121</v>
      </c>
      <c r="K988" s="23">
        <f t="shared" si="1602"/>
        <v>59043750.369999997</v>
      </c>
      <c r="L988" s="44">
        <f t="shared" si="1602"/>
        <v>88249.62999999999</v>
      </c>
      <c r="M988" s="45">
        <f t="shared" si="1576"/>
        <v>0.99850758252722716</v>
      </c>
      <c r="N988" s="50"/>
      <c r="O988" s="12" t="s">
        <v>90</v>
      </c>
    </row>
    <row r="989" spans="1:15" ht="18.75" x14ac:dyDescent="0.25">
      <c r="A989" s="13" t="str">
        <f t="shared" si="1577"/>
        <v>a</v>
      </c>
      <c r="B989" s="3" t="s">
        <v>2</v>
      </c>
      <c r="C989" s="4" t="s">
        <v>3</v>
      </c>
      <c r="D989" s="24">
        <f t="shared" ref="D989:L989" si="1606">D990+D991+D992+D993+D994+D995+D996</f>
        <v>0</v>
      </c>
      <c r="E989" s="24">
        <f t="shared" ref="E989:F989" si="1607">E990+E991+E992+E993+E994+E995+E996</f>
        <v>0</v>
      </c>
      <c r="F989" s="24">
        <f t="shared" si="1607"/>
        <v>2001</v>
      </c>
      <c r="G989" s="23">
        <f t="shared" ref="G989:H989" si="1608">G990+G991+G992+G993+G994+G995+G996</f>
        <v>27850000</v>
      </c>
      <c r="H989" s="23">
        <f t="shared" si="1608"/>
        <v>24112000</v>
      </c>
      <c r="I989" s="24">
        <f t="shared" ref="I989" si="1609">I990+I991+I992+I993+I994+I995+I996</f>
        <v>20379601.039999999</v>
      </c>
      <c r="J989" s="24">
        <f t="shared" si="1606"/>
        <v>3654653</v>
      </c>
      <c r="K989" s="24">
        <f t="shared" si="1606"/>
        <v>24034254.039999999</v>
      </c>
      <c r="L989" s="43">
        <f t="shared" si="1606"/>
        <v>77745.959999999992</v>
      </c>
      <c r="M989" s="46">
        <f t="shared" si="1576"/>
        <v>0.99677563205043129</v>
      </c>
      <c r="N989" s="50"/>
      <c r="O989" s="12" t="s">
        <v>90</v>
      </c>
    </row>
    <row r="990" spans="1:15" ht="18.75" hidden="1" x14ac:dyDescent="0.25">
      <c r="A990" s="13" t="str">
        <f t="shared" si="1577"/>
        <v>b</v>
      </c>
      <c r="B990" s="5" t="s">
        <v>2</v>
      </c>
      <c r="C990" s="6" t="s">
        <v>4</v>
      </c>
      <c r="D990" s="24">
        <f>D1002+D1014+D1026+D1050+D1062</f>
        <v>0</v>
      </c>
      <c r="E990" s="24">
        <f t="shared" ref="E990:L999" si="1610">E1002+E1014+E1026+E1050+E1062</f>
        <v>0</v>
      </c>
      <c r="F990" s="24">
        <f t="shared" ref="F990" si="1611">F1002+F1014+F1026+F1050+F1062</f>
        <v>0</v>
      </c>
      <c r="G990" s="26">
        <f t="shared" si="1610"/>
        <v>0</v>
      </c>
      <c r="H990" s="26">
        <f t="shared" si="1610"/>
        <v>0</v>
      </c>
      <c r="I990" s="24">
        <f t="shared" si="1610"/>
        <v>0</v>
      </c>
      <c r="J990" s="24">
        <f t="shared" si="1610"/>
        <v>0</v>
      </c>
      <c r="K990" s="24">
        <f t="shared" si="1610"/>
        <v>0</v>
      </c>
      <c r="L990" s="43">
        <f t="shared" si="1610"/>
        <v>0</v>
      </c>
      <c r="M990" s="46" t="e">
        <f t="shared" si="1576"/>
        <v>#DIV/0!</v>
      </c>
      <c r="N990" s="17"/>
      <c r="O990" s="12" t="s">
        <v>90</v>
      </c>
    </row>
    <row r="991" spans="1:15" ht="18.75" x14ac:dyDescent="0.25">
      <c r="A991" s="13" t="str">
        <f t="shared" si="1577"/>
        <v>a</v>
      </c>
      <c r="B991" s="5" t="s">
        <v>2</v>
      </c>
      <c r="C991" s="6" t="s">
        <v>5</v>
      </c>
      <c r="D991" s="24">
        <f t="shared" ref="D991" si="1612">D1003+D1015+D1027+D1051+D1063</f>
        <v>0</v>
      </c>
      <c r="E991" s="24">
        <f t="shared" si="1610"/>
        <v>0</v>
      </c>
      <c r="F991" s="24">
        <f t="shared" ref="F991" si="1613">F1003+F1015+F1027+F1051+F1063</f>
        <v>0</v>
      </c>
      <c r="G991" s="26">
        <f t="shared" si="1610"/>
        <v>1350000</v>
      </c>
      <c r="H991" s="26">
        <f t="shared" si="1610"/>
        <v>1382000</v>
      </c>
      <c r="I991" s="24">
        <f t="shared" si="1610"/>
        <v>365290.8</v>
      </c>
      <c r="J991" s="24">
        <f t="shared" si="1610"/>
        <v>1016709</v>
      </c>
      <c r="K991" s="24">
        <f t="shared" si="1610"/>
        <v>1381999.8</v>
      </c>
      <c r="L991" s="43">
        <f t="shared" si="1610"/>
        <v>0.2000000000007276</v>
      </c>
      <c r="M991" s="46">
        <f t="shared" si="1576"/>
        <v>0.9999998552821997</v>
      </c>
      <c r="N991" s="50"/>
      <c r="O991" s="12" t="s">
        <v>90</v>
      </c>
    </row>
    <row r="992" spans="1:15" ht="18.75" hidden="1" x14ac:dyDescent="0.25">
      <c r="A992" s="13" t="str">
        <f t="shared" si="1577"/>
        <v>b</v>
      </c>
      <c r="B992" s="5" t="s">
        <v>2</v>
      </c>
      <c r="C992" s="6" t="s">
        <v>6</v>
      </c>
      <c r="D992" s="24">
        <f t="shared" ref="D992" si="1614">D1004+D1016+D1028+D1052+D1064</f>
        <v>0</v>
      </c>
      <c r="E992" s="24">
        <f t="shared" si="1610"/>
        <v>0</v>
      </c>
      <c r="F992" s="24">
        <f t="shared" ref="F992" si="1615">F1004+F1016+F1028+F1052+F1064</f>
        <v>0</v>
      </c>
      <c r="G992" s="26">
        <f t="shared" si="1610"/>
        <v>0</v>
      </c>
      <c r="H992" s="26">
        <f t="shared" si="1610"/>
        <v>0</v>
      </c>
      <c r="I992" s="24">
        <f t="shared" si="1610"/>
        <v>0</v>
      </c>
      <c r="J992" s="24">
        <f t="shared" si="1610"/>
        <v>0</v>
      </c>
      <c r="K992" s="24">
        <f t="shared" si="1610"/>
        <v>0</v>
      </c>
      <c r="L992" s="43">
        <f t="shared" si="1610"/>
        <v>0</v>
      </c>
      <c r="M992" s="46" t="e">
        <f t="shared" si="1576"/>
        <v>#DIV/0!</v>
      </c>
      <c r="N992" s="17"/>
      <c r="O992" s="12" t="s">
        <v>90</v>
      </c>
    </row>
    <row r="993" spans="1:15" ht="18.75" x14ac:dyDescent="0.25">
      <c r="A993" s="13" t="str">
        <f t="shared" si="1577"/>
        <v>a</v>
      </c>
      <c r="B993" s="5" t="s">
        <v>2</v>
      </c>
      <c r="C993" s="7" t="s">
        <v>7</v>
      </c>
      <c r="D993" s="24">
        <f t="shared" ref="D993" si="1616">D1005+D1017+D1029+D1053+D1065</f>
        <v>0</v>
      </c>
      <c r="E993" s="24">
        <f t="shared" si="1610"/>
        <v>0</v>
      </c>
      <c r="F993" s="24">
        <f t="shared" ref="F993" si="1617">F1005+F1017+F1029+F1053+F1065</f>
        <v>0</v>
      </c>
      <c r="G993" s="26">
        <f t="shared" si="1610"/>
        <v>0</v>
      </c>
      <c r="H993" s="26">
        <f t="shared" si="1610"/>
        <v>700000</v>
      </c>
      <c r="I993" s="24">
        <f t="shared" si="1610"/>
        <v>245000</v>
      </c>
      <c r="J993" s="24">
        <f t="shared" si="1610"/>
        <v>455000</v>
      </c>
      <c r="K993" s="24">
        <f t="shared" si="1610"/>
        <v>700000</v>
      </c>
      <c r="L993" s="43">
        <f t="shared" si="1610"/>
        <v>0</v>
      </c>
      <c r="M993" s="46">
        <f t="shared" si="1576"/>
        <v>1</v>
      </c>
      <c r="N993" s="50"/>
      <c r="O993" s="12" t="s">
        <v>90</v>
      </c>
    </row>
    <row r="994" spans="1:15" ht="18.75" hidden="1" x14ac:dyDescent="0.25">
      <c r="A994" s="13" t="str">
        <f t="shared" si="1577"/>
        <v>b</v>
      </c>
      <c r="B994" s="5" t="s">
        <v>2</v>
      </c>
      <c r="C994" s="7" t="s">
        <v>8</v>
      </c>
      <c r="D994" s="24">
        <f t="shared" ref="D994" si="1618">D1006+D1018+D1030+D1054+D1066</f>
        <v>0</v>
      </c>
      <c r="E994" s="24">
        <f t="shared" si="1610"/>
        <v>0</v>
      </c>
      <c r="F994" s="24">
        <f t="shared" ref="F994" si="1619">F1006+F1018+F1030+F1054+F1066</f>
        <v>0</v>
      </c>
      <c r="G994" s="26">
        <f t="shared" si="1610"/>
        <v>0</v>
      </c>
      <c r="H994" s="26">
        <f t="shared" si="1610"/>
        <v>0</v>
      </c>
      <c r="I994" s="24">
        <f t="shared" si="1610"/>
        <v>0</v>
      </c>
      <c r="J994" s="24">
        <f t="shared" si="1610"/>
        <v>0</v>
      </c>
      <c r="K994" s="24">
        <f t="shared" si="1610"/>
        <v>0</v>
      </c>
      <c r="L994" s="43">
        <f t="shared" si="1610"/>
        <v>0</v>
      </c>
      <c r="M994" s="46" t="e">
        <f t="shared" si="1576"/>
        <v>#DIV/0!</v>
      </c>
      <c r="N994" s="17"/>
      <c r="O994" s="12" t="s">
        <v>90</v>
      </c>
    </row>
    <row r="995" spans="1:15" ht="18.75" x14ac:dyDescent="0.25">
      <c r="A995" s="13" t="str">
        <f t="shared" si="1577"/>
        <v>a</v>
      </c>
      <c r="B995" s="5" t="s">
        <v>2</v>
      </c>
      <c r="C995" s="7" t="s">
        <v>9</v>
      </c>
      <c r="D995" s="24">
        <f t="shared" ref="D995" si="1620">D1007+D1019+D1031+D1055+D1067</f>
        <v>0</v>
      </c>
      <c r="E995" s="24">
        <f t="shared" si="1610"/>
        <v>0</v>
      </c>
      <c r="F995" s="24">
        <f t="shared" ref="F995" si="1621">F1007+F1019+F1031+F1055+F1067</f>
        <v>0</v>
      </c>
      <c r="G995" s="26">
        <f t="shared" si="1610"/>
        <v>2000000</v>
      </c>
      <c r="H995" s="26">
        <f t="shared" si="1610"/>
        <v>2000000</v>
      </c>
      <c r="I995" s="24">
        <f t="shared" si="1610"/>
        <v>1493370</v>
      </c>
      <c r="J995" s="24">
        <f t="shared" si="1610"/>
        <v>506630</v>
      </c>
      <c r="K995" s="24">
        <f t="shared" si="1610"/>
        <v>2000000</v>
      </c>
      <c r="L995" s="43">
        <f t="shared" si="1610"/>
        <v>0</v>
      </c>
      <c r="M995" s="46">
        <f t="shared" si="1576"/>
        <v>1</v>
      </c>
      <c r="N995" s="50"/>
      <c r="O995" s="12" t="s">
        <v>90</v>
      </c>
    </row>
    <row r="996" spans="1:15" ht="18.75" x14ac:dyDescent="0.25">
      <c r="A996" s="13" t="str">
        <f t="shared" si="1577"/>
        <v>a</v>
      </c>
      <c r="B996" s="5" t="s">
        <v>2</v>
      </c>
      <c r="C996" s="7" t="s">
        <v>10</v>
      </c>
      <c r="D996" s="24">
        <f t="shared" ref="D996" si="1622">D1008+D1020+D1032+D1056+D1068</f>
        <v>0</v>
      </c>
      <c r="E996" s="24">
        <f t="shared" si="1610"/>
        <v>0</v>
      </c>
      <c r="F996" s="24">
        <f t="shared" ref="F996" si="1623">F1008+F1020+F1032+F1056+F1068</f>
        <v>2001</v>
      </c>
      <c r="G996" s="26">
        <f t="shared" si="1610"/>
        <v>24500000</v>
      </c>
      <c r="H996" s="26">
        <f t="shared" si="1610"/>
        <v>20030000</v>
      </c>
      <c r="I996" s="24">
        <f t="shared" si="1610"/>
        <v>18275940.239999998</v>
      </c>
      <c r="J996" s="24">
        <f t="shared" si="1610"/>
        <v>1676314</v>
      </c>
      <c r="K996" s="24">
        <f t="shared" si="1610"/>
        <v>19952254.239999998</v>
      </c>
      <c r="L996" s="43">
        <f t="shared" si="1610"/>
        <v>77745.759999999995</v>
      </c>
      <c r="M996" s="46">
        <f t="shared" si="1576"/>
        <v>0.99611853419870189</v>
      </c>
      <c r="N996" s="51"/>
      <c r="O996" s="12" t="s">
        <v>90</v>
      </c>
    </row>
    <row r="997" spans="1:15" ht="18.75" x14ac:dyDescent="0.25">
      <c r="A997" s="13" t="str">
        <f t="shared" si="1577"/>
        <v>a</v>
      </c>
      <c r="B997" s="5" t="s">
        <v>2</v>
      </c>
      <c r="C997" s="4" t="s">
        <v>11</v>
      </c>
      <c r="D997" s="23">
        <f t="shared" ref="D997" si="1624">D1009+D1021+D1033+D1057+D1069</f>
        <v>0</v>
      </c>
      <c r="E997" s="23">
        <f t="shared" si="1610"/>
        <v>0</v>
      </c>
      <c r="F997" s="23">
        <f t="shared" ref="F997" si="1625">F1009+F1021+F1033+F1057+F1069</f>
        <v>0</v>
      </c>
      <c r="G997" s="23">
        <f t="shared" si="1610"/>
        <v>30000000</v>
      </c>
      <c r="H997" s="23">
        <f t="shared" si="1610"/>
        <v>35020000</v>
      </c>
      <c r="I997" s="24">
        <f t="shared" si="1610"/>
        <v>24490028.329999998</v>
      </c>
      <c r="J997" s="23">
        <f t="shared" si="1610"/>
        <v>10519468</v>
      </c>
      <c r="K997" s="23">
        <f t="shared" si="1610"/>
        <v>35009496.329999998</v>
      </c>
      <c r="L997" s="44">
        <f t="shared" si="1610"/>
        <v>10503.67</v>
      </c>
      <c r="M997" s="45">
        <f t="shared" si="1576"/>
        <v>0.99970006653340948</v>
      </c>
      <c r="N997" s="50"/>
      <c r="O997" s="12" t="s">
        <v>90</v>
      </c>
    </row>
    <row r="998" spans="1:15" ht="18.75" hidden="1" x14ac:dyDescent="0.25">
      <c r="A998" s="13" t="str">
        <f t="shared" si="1577"/>
        <v>b</v>
      </c>
      <c r="B998" s="5" t="s">
        <v>2</v>
      </c>
      <c r="C998" s="4" t="s">
        <v>12</v>
      </c>
      <c r="D998" s="23">
        <f t="shared" ref="D998" si="1626">D1010+D1022+D1034+D1058+D1070</f>
        <v>0</v>
      </c>
      <c r="E998" s="23">
        <f t="shared" si="1610"/>
        <v>0</v>
      </c>
      <c r="F998" s="23">
        <f t="shared" ref="F998" si="1627">F1010+F1022+F1034+F1058+F1070</f>
        <v>0</v>
      </c>
      <c r="G998" s="23">
        <f t="shared" si="1610"/>
        <v>0</v>
      </c>
      <c r="H998" s="23">
        <f t="shared" si="1610"/>
        <v>0</v>
      </c>
      <c r="I998" s="24">
        <f t="shared" si="1610"/>
        <v>0</v>
      </c>
      <c r="J998" s="23">
        <f t="shared" si="1610"/>
        <v>0</v>
      </c>
      <c r="K998" s="23">
        <f t="shared" si="1610"/>
        <v>0</v>
      </c>
      <c r="L998" s="44">
        <f t="shared" si="1610"/>
        <v>0</v>
      </c>
      <c r="M998" s="45" t="e">
        <f t="shared" si="1576"/>
        <v>#DIV/0!</v>
      </c>
      <c r="N998" s="16"/>
      <c r="O998" s="12" t="s">
        <v>90</v>
      </c>
    </row>
    <row r="999" spans="1:15" ht="18.75" hidden="1" x14ac:dyDescent="0.25">
      <c r="A999" s="13" t="str">
        <f t="shared" si="1577"/>
        <v>b</v>
      </c>
      <c r="B999" s="5" t="s">
        <v>2</v>
      </c>
      <c r="C999" s="4" t="s">
        <v>13</v>
      </c>
      <c r="D999" s="24">
        <f t="shared" ref="D999" si="1628">D1011+D1023+D1035+D1059+D1071</f>
        <v>0</v>
      </c>
      <c r="E999" s="24">
        <f t="shared" si="1610"/>
        <v>0</v>
      </c>
      <c r="F999" s="24">
        <f t="shared" ref="F999" si="1629">F1011+F1023+F1035+F1059+F1071</f>
        <v>0</v>
      </c>
      <c r="G999" s="23">
        <f t="shared" si="1610"/>
        <v>0</v>
      </c>
      <c r="H999" s="23">
        <f t="shared" si="1610"/>
        <v>0</v>
      </c>
      <c r="I999" s="24">
        <f t="shared" si="1610"/>
        <v>0</v>
      </c>
      <c r="J999" s="24">
        <f t="shared" si="1610"/>
        <v>0</v>
      </c>
      <c r="K999" s="24">
        <f t="shared" si="1610"/>
        <v>0</v>
      </c>
      <c r="L999" s="43">
        <f t="shared" si="1610"/>
        <v>0</v>
      </c>
      <c r="M999" s="46" t="e">
        <f t="shared" si="1576"/>
        <v>#DIV/0!</v>
      </c>
      <c r="N999" s="17"/>
      <c r="O999" s="12" t="s">
        <v>90</v>
      </c>
    </row>
    <row r="1000" spans="1:15" ht="36" x14ac:dyDescent="0.25">
      <c r="A1000" s="13" t="str">
        <f t="shared" si="1577"/>
        <v>a</v>
      </c>
      <c r="B1000" s="18" t="s">
        <v>188</v>
      </c>
      <c r="C1000" s="19" t="s">
        <v>187</v>
      </c>
      <c r="D1000" s="34">
        <f t="shared" ref="D1000" si="1630">D1001+D1009+D1010+D1011</f>
        <v>0</v>
      </c>
      <c r="E1000" s="34"/>
      <c r="F1000" s="34"/>
      <c r="G1000" s="33">
        <f t="shared" ref="G1000:L1000" si="1631">G1001+G1009+G1010+G1011</f>
        <v>650000</v>
      </c>
      <c r="H1000" s="33">
        <f t="shared" si="1631"/>
        <v>650000</v>
      </c>
      <c r="I1000" s="32">
        <f t="shared" ref="I1000" si="1632">I1001+I1009+I1010+I1011</f>
        <v>195000</v>
      </c>
      <c r="J1000" s="34">
        <f t="shared" si="1631"/>
        <v>455000</v>
      </c>
      <c r="K1000" s="34">
        <f t="shared" si="1631"/>
        <v>650000</v>
      </c>
      <c r="L1000" s="38">
        <f t="shared" si="1631"/>
        <v>0</v>
      </c>
      <c r="M1000" s="39">
        <f t="shared" si="1576"/>
        <v>1</v>
      </c>
      <c r="N1000" s="50"/>
      <c r="O1000" s="12" t="s">
        <v>91</v>
      </c>
    </row>
    <row r="1001" spans="1:15" ht="18.75" x14ac:dyDescent="0.25">
      <c r="A1001" s="13" t="str">
        <f t="shared" si="1577"/>
        <v>a</v>
      </c>
      <c r="B1001" s="3" t="s">
        <v>2</v>
      </c>
      <c r="C1001" s="4" t="s">
        <v>3</v>
      </c>
      <c r="D1001" s="32">
        <f t="shared" ref="D1001" si="1633">D1002+D1003+D1004+D1005+D1006+D1007+D1008</f>
        <v>0</v>
      </c>
      <c r="E1001" s="32"/>
      <c r="F1001" s="32"/>
      <c r="G1001" s="34">
        <f t="shared" ref="G1001:L1001" si="1634">G1002+G1003+G1004+G1005+G1006+G1007+G1008</f>
        <v>650000</v>
      </c>
      <c r="H1001" s="34">
        <f t="shared" si="1634"/>
        <v>650000</v>
      </c>
      <c r="I1001" s="32">
        <f t="shared" ref="I1001" si="1635">I1002+I1003+I1004+I1005+I1006+I1007+I1008</f>
        <v>195000</v>
      </c>
      <c r="J1001" s="32">
        <f t="shared" si="1634"/>
        <v>455000</v>
      </c>
      <c r="K1001" s="32">
        <f t="shared" si="1634"/>
        <v>650000</v>
      </c>
      <c r="L1001" s="36">
        <f t="shared" si="1634"/>
        <v>0</v>
      </c>
      <c r="M1001" s="37">
        <f t="shared" si="1576"/>
        <v>1</v>
      </c>
      <c r="N1001" s="50"/>
      <c r="O1001" s="12" t="s">
        <v>91</v>
      </c>
    </row>
    <row r="1002" spans="1:15" ht="18.75" hidden="1" x14ac:dyDescent="0.25">
      <c r="A1002" s="13" t="str">
        <f t="shared" si="1577"/>
        <v>b</v>
      </c>
      <c r="B1002" s="5" t="s">
        <v>2</v>
      </c>
      <c r="C1002" s="6" t="s">
        <v>4</v>
      </c>
      <c r="D1002" s="24"/>
      <c r="E1002" s="24"/>
      <c r="F1002" s="24"/>
      <c r="G1002" s="26">
        <v>0</v>
      </c>
      <c r="H1002" s="26">
        <v>0</v>
      </c>
      <c r="I1002" s="24"/>
      <c r="J1002" s="24"/>
      <c r="K1002" s="24">
        <f t="shared" ref="K1002:K1011" si="1636">I1002+J1002</f>
        <v>0</v>
      </c>
      <c r="L1002" s="43">
        <f t="shared" ref="L1002:L1011" si="1637">H1002-K1002</f>
        <v>0</v>
      </c>
      <c r="M1002" s="46" t="e">
        <f t="shared" si="1576"/>
        <v>#DIV/0!</v>
      </c>
      <c r="N1002" s="17"/>
      <c r="O1002" s="12" t="s">
        <v>91</v>
      </c>
    </row>
    <row r="1003" spans="1:15" ht="18.75" hidden="1" x14ac:dyDescent="0.25">
      <c r="A1003" s="13" t="str">
        <f t="shared" si="1577"/>
        <v>b</v>
      </c>
      <c r="B1003" s="5" t="s">
        <v>2</v>
      </c>
      <c r="C1003" s="6" t="s">
        <v>5</v>
      </c>
      <c r="D1003" s="24"/>
      <c r="E1003" s="24"/>
      <c r="F1003" s="24"/>
      <c r="G1003" s="26">
        <v>0</v>
      </c>
      <c r="H1003" s="26">
        <v>0</v>
      </c>
      <c r="I1003" s="24"/>
      <c r="J1003" s="24"/>
      <c r="K1003" s="24">
        <f t="shared" si="1636"/>
        <v>0</v>
      </c>
      <c r="L1003" s="43">
        <f t="shared" si="1637"/>
        <v>0</v>
      </c>
      <c r="M1003" s="46" t="e">
        <f t="shared" si="1576"/>
        <v>#DIV/0!</v>
      </c>
      <c r="N1003" s="17"/>
      <c r="O1003" s="12" t="s">
        <v>91</v>
      </c>
    </row>
    <row r="1004" spans="1:15" ht="18.75" hidden="1" x14ac:dyDescent="0.25">
      <c r="A1004" s="13" t="str">
        <f t="shared" si="1577"/>
        <v>b</v>
      </c>
      <c r="B1004" s="5" t="s">
        <v>2</v>
      </c>
      <c r="C1004" s="6" t="s">
        <v>6</v>
      </c>
      <c r="D1004" s="24"/>
      <c r="E1004" s="24"/>
      <c r="F1004" s="24"/>
      <c r="G1004" s="26">
        <v>0</v>
      </c>
      <c r="H1004" s="26">
        <v>0</v>
      </c>
      <c r="I1004" s="24"/>
      <c r="J1004" s="24"/>
      <c r="K1004" s="24">
        <f t="shared" si="1636"/>
        <v>0</v>
      </c>
      <c r="L1004" s="43">
        <f t="shared" si="1637"/>
        <v>0</v>
      </c>
      <c r="M1004" s="46" t="e">
        <f t="shared" si="1576"/>
        <v>#DIV/0!</v>
      </c>
      <c r="N1004" s="17"/>
      <c r="O1004" s="12" t="s">
        <v>91</v>
      </c>
    </row>
    <row r="1005" spans="1:15" ht="18.75" x14ac:dyDescent="0.25">
      <c r="A1005" s="13" t="str">
        <f t="shared" si="1577"/>
        <v>a</v>
      </c>
      <c r="B1005" s="5" t="s">
        <v>2</v>
      </c>
      <c r="C1005" s="7" t="s">
        <v>7</v>
      </c>
      <c r="D1005" s="32"/>
      <c r="E1005" s="32"/>
      <c r="F1005" s="32"/>
      <c r="G1005" s="35">
        <v>0</v>
      </c>
      <c r="H1005" s="35">
        <v>650000</v>
      </c>
      <c r="I1005" s="32">
        <v>195000</v>
      </c>
      <c r="J1005" s="32">
        <v>455000</v>
      </c>
      <c r="K1005" s="32">
        <f t="shared" si="1636"/>
        <v>650000</v>
      </c>
      <c r="L1005" s="36">
        <f t="shared" si="1637"/>
        <v>0</v>
      </c>
      <c r="M1005" s="37">
        <f t="shared" si="1576"/>
        <v>1</v>
      </c>
      <c r="N1005" s="50"/>
      <c r="O1005" s="12" t="s">
        <v>91</v>
      </c>
    </row>
    <row r="1006" spans="1:15" ht="18.75" hidden="1" x14ac:dyDescent="0.25">
      <c r="A1006" s="13" t="str">
        <f t="shared" si="1577"/>
        <v>b</v>
      </c>
      <c r="B1006" s="5" t="s">
        <v>2</v>
      </c>
      <c r="C1006" s="7" t="s">
        <v>8</v>
      </c>
      <c r="D1006" s="24"/>
      <c r="E1006" s="24"/>
      <c r="F1006" s="24"/>
      <c r="G1006" s="26">
        <v>0</v>
      </c>
      <c r="H1006" s="26">
        <v>0</v>
      </c>
      <c r="I1006" s="24"/>
      <c r="J1006" s="24"/>
      <c r="K1006" s="24">
        <f t="shared" si="1636"/>
        <v>0</v>
      </c>
      <c r="L1006" s="43">
        <f t="shared" si="1637"/>
        <v>0</v>
      </c>
      <c r="M1006" s="46" t="e">
        <f t="shared" si="1576"/>
        <v>#DIV/0!</v>
      </c>
      <c r="N1006" s="17"/>
      <c r="O1006" s="12" t="s">
        <v>91</v>
      </c>
    </row>
    <row r="1007" spans="1:15" ht="18.75" hidden="1" x14ac:dyDescent="0.25">
      <c r="A1007" s="13" t="str">
        <f t="shared" si="1577"/>
        <v>b</v>
      </c>
      <c r="B1007" s="5" t="s">
        <v>2</v>
      </c>
      <c r="C1007" s="7" t="s">
        <v>9</v>
      </c>
      <c r="D1007" s="24"/>
      <c r="E1007" s="24"/>
      <c r="F1007" s="24"/>
      <c r="G1007" s="26">
        <v>0</v>
      </c>
      <c r="H1007" s="26">
        <v>0</v>
      </c>
      <c r="I1007" s="24"/>
      <c r="J1007" s="24"/>
      <c r="K1007" s="24">
        <f t="shared" si="1636"/>
        <v>0</v>
      </c>
      <c r="L1007" s="43">
        <f t="shared" si="1637"/>
        <v>0</v>
      </c>
      <c r="M1007" s="46" t="e">
        <f t="shared" si="1576"/>
        <v>#DIV/0!</v>
      </c>
      <c r="N1007" s="17"/>
      <c r="O1007" s="12" t="s">
        <v>91</v>
      </c>
    </row>
    <row r="1008" spans="1:15" ht="18.75" hidden="1" x14ac:dyDescent="0.25">
      <c r="A1008" s="13" t="str">
        <f t="shared" si="1577"/>
        <v>a</v>
      </c>
      <c r="B1008" s="5" t="s">
        <v>2</v>
      </c>
      <c r="C1008" s="7" t="s">
        <v>10</v>
      </c>
      <c r="D1008" s="32"/>
      <c r="E1008" s="32"/>
      <c r="F1008" s="32"/>
      <c r="G1008" s="35">
        <v>650000</v>
      </c>
      <c r="H1008" s="35">
        <v>0</v>
      </c>
      <c r="I1008" s="32"/>
      <c r="J1008" s="32"/>
      <c r="K1008" s="32">
        <f t="shared" si="1636"/>
        <v>0</v>
      </c>
      <c r="L1008" s="36">
        <f t="shared" si="1637"/>
        <v>0</v>
      </c>
      <c r="M1008" s="37" t="e">
        <f t="shared" si="1576"/>
        <v>#DIV/0!</v>
      </c>
      <c r="N1008" s="51"/>
      <c r="O1008" s="12" t="s">
        <v>91</v>
      </c>
    </row>
    <row r="1009" spans="1:15" ht="18.75" hidden="1" x14ac:dyDescent="0.25">
      <c r="A1009" s="13" t="str">
        <f t="shared" si="1577"/>
        <v>b</v>
      </c>
      <c r="B1009" s="5" t="s">
        <v>2</v>
      </c>
      <c r="C1009" s="4" t="s">
        <v>11</v>
      </c>
      <c r="D1009" s="23"/>
      <c r="E1009" s="23"/>
      <c r="F1009" s="23"/>
      <c r="G1009" s="23">
        <v>0</v>
      </c>
      <c r="H1009" s="23">
        <v>0</v>
      </c>
      <c r="I1009" s="24"/>
      <c r="J1009" s="23"/>
      <c r="K1009" s="23">
        <f t="shared" si="1636"/>
        <v>0</v>
      </c>
      <c r="L1009" s="44">
        <f t="shared" si="1637"/>
        <v>0</v>
      </c>
      <c r="M1009" s="45" t="e">
        <f t="shared" si="1576"/>
        <v>#DIV/0!</v>
      </c>
      <c r="N1009" s="16"/>
      <c r="O1009" s="12" t="s">
        <v>91</v>
      </c>
    </row>
    <row r="1010" spans="1:15" ht="18.75" hidden="1" x14ac:dyDescent="0.25">
      <c r="A1010" s="13" t="str">
        <f t="shared" si="1577"/>
        <v>b</v>
      </c>
      <c r="B1010" s="5" t="s">
        <v>2</v>
      </c>
      <c r="C1010" s="4" t="s">
        <v>12</v>
      </c>
      <c r="D1010" s="23"/>
      <c r="E1010" s="23"/>
      <c r="F1010" s="23"/>
      <c r="G1010" s="23">
        <v>0</v>
      </c>
      <c r="H1010" s="23">
        <v>0</v>
      </c>
      <c r="I1010" s="24"/>
      <c r="J1010" s="23"/>
      <c r="K1010" s="23">
        <f t="shared" si="1636"/>
        <v>0</v>
      </c>
      <c r="L1010" s="44">
        <f t="shared" si="1637"/>
        <v>0</v>
      </c>
      <c r="M1010" s="45" t="e">
        <f t="shared" si="1576"/>
        <v>#DIV/0!</v>
      </c>
      <c r="N1010" s="16"/>
      <c r="O1010" s="12" t="s">
        <v>91</v>
      </c>
    </row>
    <row r="1011" spans="1:15" ht="18.75" hidden="1" x14ac:dyDescent="0.25">
      <c r="A1011" s="13" t="str">
        <f t="shared" si="1577"/>
        <v>b</v>
      </c>
      <c r="B1011" s="5" t="s">
        <v>2</v>
      </c>
      <c r="C1011" s="4" t="s">
        <v>13</v>
      </c>
      <c r="D1011" s="24"/>
      <c r="E1011" s="24"/>
      <c r="F1011" s="24"/>
      <c r="G1011" s="23">
        <v>0</v>
      </c>
      <c r="H1011" s="23">
        <v>0</v>
      </c>
      <c r="I1011" s="24"/>
      <c r="J1011" s="24"/>
      <c r="K1011" s="24">
        <f t="shared" si="1636"/>
        <v>0</v>
      </c>
      <c r="L1011" s="43">
        <f t="shared" si="1637"/>
        <v>0</v>
      </c>
      <c r="M1011" s="46" t="e">
        <f t="shared" si="1576"/>
        <v>#DIV/0!</v>
      </c>
      <c r="N1011" s="17"/>
      <c r="O1011" s="12" t="s">
        <v>91</v>
      </c>
    </row>
    <row r="1012" spans="1:15" ht="18.75" x14ac:dyDescent="0.25">
      <c r="A1012" s="13" t="str">
        <f t="shared" si="1577"/>
        <v>a</v>
      </c>
      <c r="B1012" s="18" t="s">
        <v>189</v>
      </c>
      <c r="C1012" s="19" t="s">
        <v>190</v>
      </c>
      <c r="D1012" s="23">
        <f t="shared" ref="D1012" si="1638">D1013+D1021+D1022+D1023</f>
        <v>0</v>
      </c>
      <c r="E1012" s="23"/>
      <c r="F1012" s="23"/>
      <c r="G1012" s="25">
        <f t="shared" ref="G1012:L1012" si="1639">G1013+G1021+G1022+G1023</f>
        <v>4500000</v>
      </c>
      <c r="H1012" s="25">
        <f t="shared" si="1639"/>
        <v>2000000</v>
      </c>
      <c r="I1012" s="24">
        <f t="shared" ref="I1012" si="1640">I1013+I1021+I1022+I1023</f>
        <v>631450</v>
      </c>
      <c r="J1012" s="23">
        <f t="shared" si="1639"/>
        <v>1368550</v>
      </c>
      <c r="K1012" s="23">
        <f t="shared" si="1639"/>
        <v>2000000</v>
      </c>
      <c r="L1012" s="44">
        <f t="shared" si="1639"/>
        <v>0</v>
      </c>
      <c r="M1012" s="45">
        <f t="shared" si="1576"/>
        <v>1</v>
      </c>
      <c r="N1012" s="50"/>
      <c r="O1012" s="12" t="s">
        <v>90</v>
      </c>
    </row>
    <row r="1013" spans="1:15" ht="18.75" x14ac:dyDescent="0.25">
      <c r="A1013" s="13" t="str">
        <f t="shared" si="1577"/>
        <v>a</v>
      </c>
      <c r="B1013" s="3" t="s">
        <v>2</v>
      </c>
      <c r="C1013" s="4" t="s">
        <v>3</v>
      </c>
      <c r="D1013" s="24">
        <f t="shared" ref="D1013" si="1641">D1014+D1015+D1016+D1017+D1018+D1019+D1020</f>
        <v>0</v>
      </c>
      <c r="E1013" s="24"/>
      <c r="F1013" s="24"/>
      <c r="G1013" s="23">
        <f t="shared" ref="G1013:L1013" si="1642">G1014+G1015+G1016+G1017+G1018+G1019+G1020</f>
        <v>4500000</v>
      </c>
      <c r="H1013" s="23">
        <f t="shared" si="1642"/>
        <v>2000000</v>
      </c>
      <c r="I1013" s="24">
        <f t="shared" ref="I1013" si="1643">I1014+I1015+I1016+I1017+I1018+I1019+I1020</f>
        <v>631450</v>
      </c>
      <c r="J1013" s="24">
        <f t="shared" si="1642"/>
        <v>1368550</v>
      </c>
      <c r="K1013" s="24">
        <f t="shared" si="1642"/>
        <v>2000000</v>
      </c>
      <c r="L1013" s="43">
        <f t="shared" si="1642"/>
        <v>0</v>
      </c>
      <c r="M1013" s="46">
        <f t="shared" si="1576"/>
        <v>1</v>
      </c>
      <c r="N1013" s="50"/>
      <c r="O1013" s="12" t="s">
        <v>90</v>
      </c>
    </row>
    <row r="1014" spans="1:15" ht="18.75" hidden="1" x14ac:dyDescent="0.25">
      <c r="A1014" s="13" t="str">
        <f t="shared" si="1577"/>
        <v>b</v>
      </c>
      <c r="B1014" s="5" t="s">
        <v>2</v>
      </c>
      <c r="C1014" s="6" t="s">
        <v>4</v>
      </c>
      <c r="D1014" s="24"/>
      <c r="E1014" s="24"/>
      <c r="F1014" s="24"/>
      <c r="G1014" s="26">
        <v>0</v>
      </c>
      <c r="H1014" s="26">
        <v>0</v>
      </c>
      <c r="I1014" s="24"/>
      <c r="J1014" s="24"/>
      <c r="K1014" s="24">
        <f t="shared" ref="K1014:K1023" si="1644">I1014+J1014</f>
        <v>0</v>
      </c>
      <c r="L1014" s="43">
        <f t="shared" ref="L1014:L1023" si="1645">H1014-K1014</f>
        <v>0</v>
      </c>
      <c r="M1014" s="46" t="e">
        <f t="shared" si="1576"/>
        <v>#DIV/0!</v>
      </c>
      <c r="N1014" s="17"/>
      <c r="O1014" s="12" t="s">
        <v>90</v>
      </c>
    </row>
    <row r="1015" spans="1:15" ht="18.75" x14ac:dyDescent="0.25">
      <c r="A1015" s="13" t="str">
        <f t="shared" si="1577"/>
        <v>a</v>
      </c>
      <c r="B1015" s="5" t="s">
        <v>2</v>
      </c>
      <c r="C1015" s="6" t="s">
        <v>5</v>
      </c>
      <c r="D1015" s="24"/>
      <c r="E1015" s="24"/>
      <c r="F1015" s="24"/>
      <c r="G1015" s="26">
        <v>150000</v>
      </c>
      <c r="H1015" s="26">
        <v>150000</v>
      </c>
      <c r="I1015" s="24">
        <v>20050</v>
      </c>
      <c r="J1015" s="24">
        <v>129950</v>
      </c>
      <c r="K1015" s="24">
        <f t="shared" si="1644"/>
        <v>150000</v>
      </c>
      <c r="L1015" s="43">
        <f t="shared" si="1645"/>
        <v>0</v>
      </c>
      <c r="M1015" s="46">
        <f t="shared" si="1576"/>
        <v>1</v>
      </c>
      <c r="N1015" s="50"/>
      <c r="O1015" s="12" t="s">
        <v>90</v>
      </c>
    </row>
    <row r="1016" spans="1:15" ht="18.75" hidden="1" x14ac:dyDescent="0.25">
      <c r="A1016" s="13" t="str">
        <f t="shared" si="1577"/>
        <v>b</v>
      </c>
      <c r="B1016" s="5" t="s">
        <v>2</v>
      </c>
      <c r="C1016" s="6" t="s">
        <v>6</v>
      </c>
      <c r="D1016" s="24"/>
      <c r="E1016" s="24"/>
      <c r="F1016" s="24"/>
      <c r="G1016" s="26">
        <v>0</v>
      </c>
      <c r="H1016" s="26">
        <v>0</v>
      </c>
      <c r="I1016" s="24"/>
      <c r="J1016" s="24"/>
      <c r="K1016" s="24">
        <f t="shared" si="1644"/>
        <v>0</v>
      </c>
      <c r="L1016" s="43">
        <f t="shared" si="1645"/>
        <v>0</v>
      </c>
      <c r="M1016" s="46" t="e">
        <f t="shared" si="1576"/>
        <v>#DIV/0!</v>
      </c>
      <c r="N1016" s="17"/>
      <c r="O1016" s="12" t="s">
        <v>90</v>
      </c>
    </row>
    <row r="1017" spans="1:15" ht="18.75" hidden="1" x14ac:dyDescent="0.25">
      <c r="A1017" s="13" t="str">
        <f t="shared" si="1577"/>
        <v>b</v>
      </c>
      <c r="B1017" s="5" t="s">
        <v>2</v>
      </c>
      <c r="C1017" s="7" t="s">
        <v>7</v>
      </c>
      <c r="D1017" s="24"/>
      <c r="E1017" s="24"/>
      <c r="F1017" s="24"/>
      <c r="G1017" s="26">
        <v>0</v>
      </c>
      <c r="H1017" s="26">
        <v>0</v>
      </c>
      <c r="I1017" s="24"/>
      <c r="J1017" s="24"/>
      <c r="K1017" s="24">
        <f t="shared" si="1644"/>
        <v>0</v>
      </c>
      <c r="L1017" s="43">
        <f t="shared" si="1645"/>
        <v>0</v>
      </c>
      <c r="M1017" s="46" t="e">
        <f t="shared" si="1576"/>
        <v>#DIV/0!</v>
      </c>
      <c r="N1017" s="17"/>
      <c r="O1017" s="12" t="s">
        <v>90</v>
      </c>
    </row>
    <row r="1018" spans="1:15" ht="18.75" hidden="1" x14ac:dyDescent="0.25">
      <c r="A1018" s="13" t="str">
        <f t="shared" si="1577"/>
        <v>b</v>
      </c>
      <c r="B1018" s="5" t="s">
        <v>2</v>
      </c>
      <c r="C1018" s="7" t="s">
        <v>8</v>
      </c>
      <c r="D1018" s="24"/>
      <c r="E1018" s="24"/>
      <c r="F1018" s="24"/>
      <c r="G1018" s="26">
        <v>0</v>
      </c>
      <c r="H1018" s="26">
        <v>0</v>
      </c>
      <c r="I1018" s="24"/>
      <c r="J1018" s="24"/>
      <c r="K1018" s="24">
        <f t="shared" si="1644"/>
        <v>0</v>
      </c>
      <c r="L1018" s="43">
        <f t="shared" si="1645"/>
        <v>0</v>
      </c>
      <c r="M1018" s="46" t="e">
        <f t="shared" si="1576"/>
        <v>#DIV/0!</v>
      </c>
      <c r="N1018" s="17"/>
      <c r="O1018" s="12" t="s">
        <v>90</v>
      </c>
    </row>
    <row r="1019" spans="1:15" ht="18.75" hidden="1" x14ac:dyDescent="0.25">
      <c r="A1019" s="13" t="str">
        <f t="shared" si="1577"/>
        <v>b</v>
      </c>
      <c r="B1019" s="5" t="s">
        <v>2</v>
      </c>
      <c r="C1019" s="7" t="s">
        <v>9</v>
      </c>
      <c r="D1019" s="24"/>
      <c r="E1019" s="24"/>
      <c r="F1019" s="24"/>
      <c r="G1019" s="26">
        <v>0</v>
      </c>
      <c r="H1019" s="26">
        <v>0</v>
      </c>
      <c r="I1019" s="24"/>
      <c r="J1019" s="24"/>
      <c r="K1019" s="24">
        <f t="shared" si="1644"/>
        <v>0</v>
      </c>
      <c r="L1019" s="43">
        <f t="shared" si="1645"/>
        <v>0</v>
      </c>
      <c r="M1019" s="46" t="e">
        <f t="shared" si="1576"/>
        <v>#DIV/0!</v>
      </c>
      <c r="N1019" s="17"/>
      <c r="O1019" s="12" t="s">
        <v>90</v>
      </c>
    </row>
    <row r="1020" spans="1:15" ht="18.75" x14ac:dyDescent="0.25">
      <c r="A1020" s="13" t="str">
        <f t="shared" si="1577"/>
        <v>a</v>
      </c>
      <c r="B1020" s="5" t="s">
        <v>2</v>
      </c>
      <c r="C1020" s="7" t="s">
        <v>10</v>
      </c>
      <c r="D1020" s="24"/>
      <c r="E1020" s="24"/>
      <c r="F1020" s="24"/>
      <c r="G1020" s="26">
        <v>4350000</v>
      </c>
      <c r="H1020" s="26">
        <v>1850000</v>
      </c>
      <c r="I1020" s="24">
        <v>611400</v>
      </c>
      <c r="J1020" s="24">
        <v>1238600</v>
      </c>
      <c r="K1020" s="24">
        <f t="shared" si="1644"/>
        <v>1850000</v>
      </c>
      <c r="L1020" s="43">
        <f t="shared" si="1645"/>
        <v>0</v>
      </c>
      <c r="M1020" s="46">
        <f t="shared" si="1576"/>
        <v>1</v>
      </c>
      <c r="N1020" s="51"/>
      <c r="O1020" s="12" t="s">
        <v>90</v>
      </c>
    </row>
    <row r="1021" spans="1:15" ht="18.75" hidden="1" x14ac:dyDescent="0.25">
      <c r="A1021" s="13" t="str">
        <f t="shared" si="1577"/>
        <v>b</v>
      </c>
      <c r="B1021" s="5" t="s">
        <v>2</v>
      </c>
      <c r="C1021" s="4" t="s">
        <v>11</v>
      </c>
      <c r="D1021" s="23"/>
      <c r="E1021" s="23"/>
      <c r="F1021" s="23"/>
      <c r="G1021" s="23">
        <v>0</v>
      </c>
      <c r="H1021" s="23">
        <v>0</v>
      </c>
      <c r="I1021" s="24"/>
      <c r="J1021" s="23"/>
      <c r="K1021" s="23">
        <f t="shared" si="1644"/>
        <v>0</v>
      </c>
      <c r="L1021" s="44">
        <f t="shared" si="1645"/>
        <v>0</v>
      </c>
      <c r="M1021" s="45" t="e">
        <f t="shared" si="1576"/>
        <v>#DIV/0!</v>
      </c>
      <c r="N1021" s="16"/>
      <c r="O1021" s="12" t="s">
        <v>90</v>
      </c>
    </row>
    <row r="1022" spans="1:15" ht="18.75" hidden="1" x14ac:dyDescent="0.25">
      <c r="A1022" s="13" t="str">
        <f t="shared" si="1577"/>
        <v>b</v>
      </c>
      <c r="B1022" s="5" t="s">
        <v>2</v>
      </c>
      <c r="C1022" s="4" t="s">
        <v>12</v>
      </c>
      <c r="D1022" s="23"/>
      <c r="E1022" s="23"/>
      <c r="F1022" s="23"/>
      <c r="G1022" s="23">
        <v>0</v>
      </c>
      <c r="H1022" s="23">
        <v>0</v>
      </c>
      <c r="I1022" s="24"/>
      <c r="J1022" s="23"/>
      <c r="K1022" s="23">
        <f t="shared" si="1644"/>
        <v>0</v>
      </c>
      <c r="L1022" s="44">
        <f t="shared" si="1645"/>
        <v>0</v>
      </c>
      <c r="M1022" s="45" t="e">
        <f t="shared" si="1576"/>
        <v>#DIV/0!</v>
      </c>
      <c r="N1022" s="16"/>
      <c r="O1022" s="12" t="s">
        <v>90</v>
      </c>
    </row>
    <row r="1023" spans="1:15" ht="18.75" hidden="1" x14ac:dyDescent="0.25">
      <c r="A1023" s="13" t="str">
        <f t="shared" si="1577"/>
        <v>b</v>
      </c>
      <c r="B1023" s="5" t="s">
        <v>2</v>
      </c>
      <c r="C1023" s="4" t="s">
        <v>13</v>
      </c>
      <c r="D1023" s="24"/>
      <c r="E1023" s="24"/>
      <c r="F1023" s="24"/>
      <c r="G1023" s="23">
        <v>0</v>
      </c>
      <c r="H1023" s="23">
        <v>0</v>
      </c>
      <c r="I1023" s="24"/>
      <c r="J1023" s="24"/>
      <c r="K1023" s="24">
        <f t="shared" si="1644"/>
        <v>0</v>
      </c>
      <c r="L1023" s="43">
        <f t="shared" si="1645"/>
        <v>0</v>
      </c>
      <c r="M1023" s="46" t="e">
        <f t="shared" si="1576"/>
        <v>#DIV/0!</v>
      </c>
      <c r="N1023" s="17"/>
      <c r="O1023" s="12" t="s">
        <v>90</v>
      </c>
    </row>
    <row r="1024" spans="1:15" ht="54" x14ac:dyDescent="0.25">
      <c r="A1024" s="13" t="str">
        <f t="shared" si="1577"/>
        <v>a</v>
      </c>
      <c r="B1024" s="18" t="s">
        <v>191</v>
      </c>
      <c r="C1024" s="19" t="s">
        <v>192</v>
      </c>
      <c r="D1024" s="23">
        <f t="shared" ref="D1024:F1024" si="1646">D1025+D1033+D1034+D1035</f>
        <v>0</v>
      </c>
      <c r="E1024" s="23">
        <f t="shared" si="1646"/>
        <v>0</v>
      </c>
      <c r="F1024" s="23">
        <f t="shared" si="1646"/>
        <v>2001</v>
      </c>
      <c r="G1024" s="25">
        <f t="shared" ref="G1024:L1024" si="1647">G1025+G1033+G1034+G1035</f>
        <v>52700000</v>
      </c>
      <c r="H1024" s="25">
        <f t="shared" si="1647"/>
        <v>56300000</v>
      </c>
      <c r="I1024" s="24">
        <f t="shared" ref="I1024" si="1648">I1025+I1033+I1034+I1035</f>
        <v>43962211</v>
      </c>
      <c r="J1024" s="23">
        <f t="shared" si="1647"/>
        <v>12337789</v>
      </c>
      <c r="K1024" s="23">
        <f t="shared" si="1647"/>
        <v>56300000</v>
      </c>
      <c r="L1024" s="44">
        <f t="shared" si="1647"/>
        <v>0</v>
      </c>
      <c r="M1024" s="45">
        <f t="shared" si="1576"/>
        <v>1</v>
      </c>
      <c r="N1024" s="50"/>
      <c r="O1024" s="12" t="s">
        <v>90</v>
      </c>
    </row>
    <row r="1025" spans="1:15" ht="18.75" x14ac:dyDescent="0.25">
      <c r="A1025" s="13" t="str">
        <f t="shared" si="1577"/>
        <v>a</v>
      </c>
      <c r="B1025" s="3" t="s">
        <v>2</v>
      </c>
      <c r="C1025" s="4" t="s">
        <v>3</v>
      </c>
      <c r="D1025" s="24">
        <f t="shared" ref="D1025:F1025" si="1649">D1026+D1027+D1028+D1029+D1030+D1031+D1032</f>
        <v>0</v>
      </c>
      <c r="E1025" s="24">
        <f t="shared" si="1649"/>
        <v>0</v>
      </c>
      <c r="F1025" s="24">
        <f t="shared" si="1649"/>
        <v>2001</v>
      </c>
      <c r="G1025" s="23">
        <f t="shared" ref="G1025:L1025" si="1650">G1026+G1027+G1028+G1029+G1030+G1031+G1032</f>
        <v>22700000</v>
      </c>
      <c r="H1025" s="23">
        <f t="shared" si="1650"/>
        <v>21300000</v>
      </c>
      <c r="I1025" s="24">
        <f t="shared" ref="I1025" si="1651">I1026+I1027+I1028+I1029+I1030+I1031+I1032</f>
        <v>19481679</v>
      </c>
      <c r="J1025" s="24">
        <f t="shared" si="1650"/>
        <v>1818321</v>
      </c>
      <c r="K1025" s="24">
        <f t="shared" si="1650"/>
        <v>21300000</v>
      </c>
      <c r="L1025" s="43">
        <f t="shared" si="1650"/>
        <v>0</v>
      </c>
      <c r="M1025" s="46">
        <f t="shared" si="1576"/>
        <v>1</v>
      </c>
      <c r="N1025" s="50"/>
      <c r="O1025" s="12" t="s">
        <v>90</v>
      </c>
    </row>
    <row r="1026" spans="1:15" ht="18.75" hidden="1" x14ac:dyDescent="0.25">
      <c r="A1026" s="13" t="str">
        <f t="shared" si="1577"/>
        <v>b</v>
      </c>
      <c r="B1026" s="5" t="s">
        <v>2</v>
      </c>
      <c r="C1026" s="6" t="s">
        <v>4</v>
      </c>
      <c r="D1026" s="24">
        <f t="shared" ref="D1026:F1026" si="1652">D1038</f>
        <v>0</v>
      </c>
      <c r="E1026" s="24">
        <f t="shared" si="1652"/>
        <v>0</v>
      </c>
      <c r="F1026" s="24">
        <f t="shared" si="1652"/>
        <v>0</v>
      </c>
      <c r="G1026" s="26">
        <f t="shared" ref="G1026:J1026" si="1653">G1038</f>
        <v>0</v>
      </c>
      <c r="H1026" s="26">
        <f t="shared" si="1653"/>
        <v>0</v>
      </c>
      <c r="I1026" s="24">
        <f t="shared" ref="I1026" si="1654">I1038</f>
        <v>0</v>
      </c>
      <c r="J1026" s="24">
        <f t="shared" si="1653"/>
        <v>0</v>
      </c>
      <c r="K1026" s="24">
        <f t="shared" ref="K1026:K1035" si="1655">I1026+J1026</f>
        <v>0</v>
      </c>
      <c r="L1026" s="43">
        <f t="shared" ref="L1026:L1035" si="1656">H1026-K1026</f>
        <v>0</v>
      </c>
      <c r="M1026" s="46" t="e">
        <f t="shared" si="1576"/>
        <v>#DIV/0!</v>
      </c>
      <c r="N1026" s="17"/>
      <c r="O1026" s="12" t="s">
        <v>90</v>
      </c>
    </row>
    <row r="1027" spans="1:15" ht="18.75" x14ac:dyDescent="0.25">
      <c r="A1027" s="13" t="str">
        <f t="shared" si="1577"/>
        <v>a</v>
      </c>
      <c r="B1027" s="5" t="s">
        <v>2</v>
      </c>
      <c r="C1027" s="6" t="s">
        <v>5</v>
      </c>
      <c r="D1027" s="24">
        <f t="shared" ref="D1027:F1027" si="1657">D1039</f>
        <v>0</v>
      </c>
      <c r="E1027" s="24">
        <f t="shared" si="1657"/>
        <v>0</v>
      </c>
      <c r="F1027" s="24">
        <f t="shared" si="1657"/>
        <v>0</v>
      </c>
      <c r="G1027" s="26">
        <f t="shared" ref="G1027:J1027" si="1658">G1039</f>
        <v>1200000</v>
      </c>
      <c r="H1027" s="26">
        <f t="shared" si="1658"/>
        <v>1200000</v>
      </c>
      <c r="I1027" s="24">
        <f t="shared" ref="I1027" si="1659">I1039</f>
        <v>326023</v>
      </c>
      <c r="J1027" s="24">
        <f t="shared" si="1658"/>
        <v>873977</v>
      </c>
      <c r="K1027" s="24">
        <f t="shared" si="1655"/>
        <v>1200000</v>
      </c>
      <c r="L1027" s="43">
        <f t="shared" si="1656"/>
        <v>0</v>
      </c>
      <c r="M1027" s="46">
        <f t="shared" ref="M1027:M1071" si="1660">K1027/H1027</f>
        <v>1</v>
      </c>
      <c r="N1027" s="50"/>
      <c r="O1027" s="12" t="s">
        <v>90</v>
      </c>
    </row>
    <row r="1028" spans="1:15" ht="18.75" hidden="1" x14ac:dyDescent="0.25">
      <c r="A1028" s="13" t="str">
        <f t="shared" ref="A1028:A1071" si="1661">IF((D1028+I1028+G1028+H1028+J1028+K1028)&gt;0,"a","b")</f>
        <v>b</v>
      </c>
      <c r="B1028" s="5" t="s">
        <v>2</v>
      </c>
      <c r="C1028" s="6" t="s">
        <v>6</v>
      </c>
      <c r="D1028" s="24">
        <f t="shared" ref="D1028:F1028" si="1662">D1040</f>
        <v>0</v>
      </c>
      <c r="E1028" s="24">
        <f t="shared" si="1662"/>
        <v>0</v>
      </c>
      <c r="F1028" s="24">
        <f t="shared" si="1662"/>
        <v>0</v>
      </c>
      <c r="G1028" s="26">
        <f t="shared" ref="G1028:J1028" si="1663">G1040</f>
        <v>0</v>
      </c>
      <c r="H1028" s="26">
        <f t="shared" si="1663"/>
        <v>0</v>
      </c>
      <c r="I1028" s="24">
        <f t="shared" ref="I1028" si="1664">I1040</f>
        <v>0</v>
      </c>
      <c r="J1028" s="24">
        <f t="shared" si="1663"/>
        <v>0</v>
      </c>
      <c r="K1028" s="24">
        <f t="shared" si="1655"/>
        <v>0</v>
      </c>
      <c r="L1028" s="43">
        <f t="shared" si="1656"/>
        <v>0</v>
      </c>
      <c r="M1028" s="46" t="e">
        <f t="shared" si="1660"/>
        <v>#DIV/0!</v>
      </c>
      <c r="N1028" s="17"/>
      <c r="O1028" s="12" t="s">
        <v>90</v>
      </c>
    </row>
    <row r="1029" spans="1:15" ht="18.75" hidden="1" x14ac:dyDescent="0.25">
      <c r="A1029" s="13" t="str">
        <f t="shared" si="1661"/>
        <v>b</v>
      </c>
      <c r="B1029" s="5" t="s">
        <v>2</v>
      </c>
      <c r="C1029" s="7" t="s">
        <v>7</v>
      </c>
      <c r="D1029" s="24">
        <f t="shared" ref="D1029:F1029" si="1665">D1041</f>
        <v>0</v>
      </c>
      <c r="E1029" s="24">
        <f t="shared" si="1665"/>
        <v>0</v>
      </c>
      <c r="F1029" s="24">
        <f t="shared" si="1665"/>
        <v>0</v>
      </c>
      <c r="G1029" s="26">
        <f t="shared" ref="G1029:J1029" si="1666">G1041</f>
        <v>0</v>
      </c>
      <c r="H1029" s="26">
        <f t="shared" si="1666"/>
        <v>0</v>
      </c>
      <c r="I1029" s="24">
        <f t="shared" ref="I1029" si="1667">I1041</f>
        <v>0</v>
      </c>
      <c r="J1029" s="24">
        <f t="shared" si="1666"/>
        <v>0</v>
      </c>
      <c r="K1029" s="24">
        <f t="shared" si="1655"/>
        <v>0</v>
      </c>
      <c r="L1029" s="43">
        <f t="shared" si="1656"/>
        <v>0</v>
      </c>
      <c r="M1029" s="46" t="e">
        <f t="shared" si="1660"/>
        <v>#DIV/0!</v>
      </c>
      <c r="N1029" s="17"/>
      <c r="O1029" s="12" t="s">
        <v>90</v>
      </c>
    </row>
    <row r="1030" spans="1:15" ht="18.75" hidden="1" x14ac:dyDescent="0.25">
      <c r="A1030" s="13" t="str">
        <f t="shared" si="1661"/>
        <v>b</v>
      </c>
      <c r="B1030" s="5" t="s">
        <v>2</v>
      </c>
      <c r="C1030" s="7" t="s">
        <v>8</v>
      </c>
      <c r="D1030" s="24">
        <f t="shared" ref="D1030:F1030" si="1668">D1042</f>
        <v>0</v>
      </c>
      <c r="E1030" s="24">
        <f t="shared" si="1668"/>
        <v>0</v>
      </c>
      <c r="F1030" s="24">
        <f t="shared" si="1668"/>
        <v>0</v>
      </c>
      <c r="G1030" s="26">
        <f t="shared" ref="G1030:J1030" si="1669">G1042</f>
        <v>0</v>
      </c>
      <c r="H1030" s="26">
        <f t="shared" si="1669"/>
        <v>0</v>
      </c>
      <c r="I1030" s="24">
        <f t="shared" ref="I1030" si="1670">I1042</f>
        <v>0</v>
      </c>
      <c r="J1030" s="24">
        <f t="shared" si="1669"/>
        <v>0</v>
      </c>
      <c r="K1030" s="24">
        <f t="shared" si="1655"/>
        <v>0</v>
      </c>
      <c r="L1030" s="43">
        <f t="shared" si="1656"/>
        <v>0</v>
      </c>
      <c r="M1030" s="46" t="e">
        <f t="shared" si="1660"/>
        <v>#DIV/0!</v>
      </c>
      <c r="N1030" s="17"/>
      <c r="O1030" s="12" t="s">
        <v>90</v>
      </c>
    </row>
    <row r="1031" spans="1:15" ht="18.75" x14ac:dyDescent="0.25">
      <c r="A1031" s="13" t="str">
        <f t="shared" si="1661"/>
        <v>a</v>
      </c>
      <c r="B1031" s="5" t="s">
        <v>2</v>
      </c>
      <c r="C1031" s="7" t="s">
        <v>9</v>
      </c>
      <c r="D1031" s="24">
        <f t="shared" ref="D1031:F1031" si="1671">D1043</f>
        <v>0</v>
      </c>
      <c r="E1031" s="24">
        <f t="shared" si="1671"/>
        <v>0</v>
      </c>
      <c r="F1031" s="24">
        <f t="shared" si="1671"/>
        <v>0</v>
      </c>
      <c r="G1031" s="26">
        <f t="shared" ref="G1031:J1031" si="1672">G1043</f>
        <v>2000000</v>
      </c>
      <c r="H1031" s="26">
        <f t="shared" si="1672"/>
        <v>2000000</v>
      </c>
      <c r="I1031" s="24">
        <f t="shared" ref="I1031" si="1673">I1043</f>
        <v>1493370</v>
      </c>
      <c r="J1031" s="24">
        <f t="shared" si="1672"/>
        <v>506630</v>
      </c>
      <c r="K1031" s="24">
        <f t="shared" si="1655"/>
        <v>2000000</v>
      </c>
      <c r="L1031" s="43">
        <f t="shared" si="1656"/>
        <v>0</v>
      </c>
      <c r="M1031" s="46">
        <f t="shared" si="1660"/>
        <v>1</v>
      </c>
      <c r="N1031" s="50"/>
      <c r="O1031" s="12" t="s">
        <v>90</v>
      </c>
    </row>
    <row r="1032" spans="1:15" ht="18.75" x14ac:dyDescent="0.25">
      <c r="A1032" s="13" t="str">
        <f t="shared" si="1661"/>
        <v>a</v>
      </c>
      <c r="B1032" s="5" t="s">
        <v>2</v>
      </c>
      <c r="C1032" s="7" t="s">
        <v>10</v>
      </c>
      <c r="D1032" s="24">
        <f t="shared" ref="D1032:F1032" si="1674">D1044</f>
        <v>0</v>
      </c>
      <c r="E1032" s="24">
        <f t="shared" si="1674"/>
        <v>0</v>
      </c>
      <c r="F1032" s="24">
        <f t="shared" si="1674"/>
        <v>2001</v>
      </c>
      <c r="G1032" s="26">
        <f t="shared" ref="G1032:J1032" si="1675">G1044</f>
        <v>19500000</v>
      </c>
      <c r="H1032" s="26">
        <f t="shared" si="1675"/>
        <v>18100000</v>
      </c>
      <c r="I1032" s="24">
        <f t="shared" ref="I1032" si="1676">I1044</f>
        <v>17662286</v>
      </c>
      <c r="J1032" s="24">
        <f t="shared" si="1675"/>
        <v>437714</v>
      </c>
      <c r="K1032" s="24">
        <f t="shared" si="1655"/>
        <v>18100000</v>
      </c>
      <c r="L1032" s="43">
        <f t="shared" si="1656"/>
        <v>0</v>
      </c>
      <c r="M1032" s="46">
        <f t="shared" si="1660"/>
        <v>1</v>
      </c>
      <c r="N1032" s="51"/>
      <c r="O1032" s="12" t="s">
        <v>90</v>
      </c>
    </row>
    <row r="1033" spans="1:15" ht="18.75" x14ac:dyDescent="0.25">
      <c r="A1033" s="13" t="str">
        <f t="shared" si="1661"/>
        <v>a</v>
      </c>
      <c r="B1033" s="5" t="s">
        <v>2</v>
      </c>
      <c r="C1033" s="4" t="s">
        <v>11</v>
      </c>
      <c r="D1033" s="23">
        <f t="shared" ref="D1033:F1033" si="1677">D1045</f>
        <v>0</v>
      </c>
      <c r="E1033" s="23">
        <f t="shared" si="1677"/>
        <v>0</v>
      </c>
      <c r="F1033" s="23">
        <f t="shared" si="1677"/>
        <v>0</v>
      </c>
      <c r="G1033" s="23">
        <f t="shared" ref="G1033:J1033" si="1678">G1045</f>
        <v>30000000</v>
      </c>
      <c r="H1033" s="23">
        <f t="shared" si="1678"/>
        <v>35000000</v>
      </c>
      <c r="I1033" s="24">
        <f t="shared" ref="I1033" si="1679">I1045</f>
        <v>24480532</v>
      </c>
      <c r="J1033" s="23">
        <f t="shared" si="1678"/>
        <v>10519468</v>
      </c>
      <c r="K1033" s="23">
        <f t="shared" si="1655"/>
        <v>35000000</v>
      </c>
      <c r="L1033" s="44">
        <f t="shared" si="1656"/>
        <v>0</v>
      </c>
      <c r="M1033" s="45">
        <f t="shared" si="1660"/>
        <v>1</v>
      </c>
      <c r="N1033" s="50"/>
      <c r="O1033" s="12" t="s">
        <v>90</v>
      </c>
    </row>
    <row r="1034" spans="1:15" ht="18.75" hidden="1" x14ac:dyDescent="0.25">
      <c r="A1034" s="13" t="str">
        <f t="shared" si="1661"/>
        <v>b</v>
      </c>
      <c r="B1034" s="5" t="s">
        <v>2</v>
      </c>
      <c r="C1034" s="4" t="s">
        <v>12</v>
      </c>
      <c r="D1034" s="23">
        <f t="shared" ref="D1034:F1034" si="1680">D1046</f>
        <v>0</v>
      </c>
      <c r="E1034" s="23">
        <f t="shared" si="1680"/>
        <v>0</v>
      </c>
      <c r="F1034" s="23">
        <f t="shared" si="1680"/>
        <v>0</v>
      </c>
      <c r="G1034" s="23">
        <f t="shared" ref="G1034:J1034" si="1681">G1046</f>
        <v>0</v>
      </c>
      <c r="H1034" s="23">
        <f t="shared" si="1681"/>
        <v>0</v>
      </c>
      <c r="I1034" s="24">
        <f t="shared" ref="I1034" si="1682">I1046</f>
        <v>0</v>
      </c>
      <c r="J1034" s="23">
        <f t="shared" si="1681"/>
        <v>0</v>
      </c>
      <c r="K1034" s="23">
        <f t="shared" si="1655"/>
        <v>0</v>
      </c>
      <c r="L1034" s="44">
        <f t="shared" si="1656"/>
        <v>0</v>
      </c>
      <c r="M1034" s="45" t="e">
        <f t="shared" si="1660"/>
        <v>#DIV/0!</v>
      </c>
      <c r="N1034" s="16"/>
      <c r="O1034" s="12" t="s">
        <v>90</v>
      </c>
    </row>
    <row r="1035" spans="1:15" ht="18.75" hidden="1" x14ac:dyDescent="0.25">
      <c r="A1035" s="13" t="str">
        <f t="shared" si="1661"/>
        <v>b</v>
      </c>
      <c r="B1035" s="5" t="s">
        <v>2</v>
      </c>
      <c r="C1035" s="4" t="s">
        <v>13</v>
      </c>
      <c r="D1035" s="24">
        <f t="shared" ref="D1035:F1035" si="1683">D1047</f>
        <v>0</v>
      </c>
      <c r="E1035" s="24">
        <f t="shared" si="1683"/>
        <v>0</v>
      </c>
      <c r="F1035" s="24">
        <f t="shared" si="1683"/>
        <v>0</v>
      </c>
      <c r="G1035" s="23">
        <f t="shared" ref="G1035:J1035" si="1684">G1047</f>
        <v>0</v>
      </c>
      <c r="H1035" s="23">
        <f t="shared" si="1684"/>
        <v>0</v>
      </c>
      <c r="I1035" s="24">
        <f t="shared" ref="I1035" si="1685">I1047</f>
        <v>0</v>
      </c>
      <c r="J1035" s="24">
        <f t="shared" si="1684"/>
        <v>0</v>
      </c>
      <c r="K1035" s="24">
        <f t="shared" si="1655"/>
        <v>0</v>
      </c>
      <c r="L1035" s="43">
        <f t="shared" si="1656"/>
        <v>0</v>
      </c>
      <c r="M1035" s="46" t="e">
        <f t="shared" si="1660"/>
        <v>#DIV/0!</v>
      </c>
      <c r="N1035" s="17"/>
      <c r="O1035" s="12" t="s">
        <v>90</v>
      </c>
    </row>
    <row r="1036" spans="1:15" ht="54" x14ac:dyDescent="0.25">
      <c r="A1036" s="13" t="str">
        <f t="shared" si="1661"/>
        <v>a</v>
      </c>
      <c r="B1036" s="18" t="s">
        <v>193</v>
      </c>
      <c r="C1036" s="19" t="s">
        <v>194</v>
      </c>
      <c r="D1036" s="23">
        <f t="shared" ref="D1036:F1036" si="1686">D1037+D1045+D1046+D1047</f>
        <v>0</v>
      </c>
      <c r="E1036" s="23"/>
      <c r="F1036" s="23">
        <f t="shared" si="1686"/>
        <v>2001</v>
      </c>
      <c r="G1036" s="25">
        <f t="shared" ref="G1036:L1036" si="1687">G1037+G1045+G1046+G1047</f>
        <v>52700000</v>
      </c>
      <c r="H1036" s="25">
        <f t="shared" si="1687"/>
        <v>56300000</v>
      </c>
      <c r="I1036" s="24">
        <f t="shared" ref="I1036" si="1688">I1037+I1045+I1046+I1047</f>
        <v>43962211</v>
      </c>
      <c r="J1036" s="23">
        <f t="shared" si="1687"/>
        <v>12337789</v>
      </c>
      <c r="K1036" s="23">
        <f t="shared" si="1687"/>
        <v>56300000</v>
      </c>
      <c r="L1036" s="44">
        <f t="shared" si="1687"/>
        <v>0</v>
      </c>
      <c r="M1036" s="45">
        <f t="shared" si="1660"/>
        <v>1</v>
      </c>
      <c r="N1036" s="50"/>
      <c r="O1036" s="12" t="s">
        <v>90</v>
      </c>
    </row>
    <row r="1037" spans="1:15" ht="18.75" x14ac:dyDescent="0.25">
      <c r="A1037" s="13" t="str">
        <f t="shared" si="1661"/>
        <v>a</v>
      </c>
      <c r="B1037" s="3" t="s">
        <v>2</v>
      </c>
      <c r="C1037" s="4" t="s">
        <v>3</v>
      </c>
      <c r="D1037" s="24">
        <f t="shared" ref="D1037:F1037" si="1689">D1038+D1039+D1040+D1041+D1042+D1043+D1044</f>
        <v>0</v>
      </c>
      <c r="E1037" s="24"/>
      <c r="F1037" s="24">
        <f t="shared" si="1689"/>
        <v>2001</v>
      </c>
      <c r="G1037" s="23">
        <f t="shared" ref="G1037:L1037" si="1690">G1038+G1039+G1040+G1041+G1042+G1043+G1044</f>
        <v>22700000</v>
      </c>
      <c r="H1037" s="23">
        <f t="shared" si="1690"/>
        <v>21300000</v>
      </c>
      <c r="I1037" s="24">
        <f t="shared" ref="I1037" si="1691">I1038+I1039+I1040+I1041+I1042+I1043+I1044</f>
        <v>19481679</v>
      </c>
      <c r="J1037" s="24">
        <f t="shared" si="1690"/>
        <v>1818321</v>
      </c>
      <c r="K1037" s="24">
        <f t="shared" si="1690"/>
        <v>21300000</v>
      </c>
      <c r="L1037" s="43">
        <f t="shared" si="1690"/>
        <v>0</v>
      </c>
      <c r="M1037" s="46">
        <f t="shared" si="1660"/>
        <v>1</v>
      </c>
      <c r="N1037" s="50"/>
      <c r="O1037" s="12" t="s">
        <v>90</v>
      </c>
    </row>
    <row r="1038" spans="1:15" ht="18.75" hidden="1" x14ac:dyDescent="0.25">
      <c r="A1038" s="13" t="str">
        <f t="shared" si="1661"/>
        <v>b</v>
      </c>
      <c r="B1038" s="5" t="s">
        <v>2</v>
      </c>
      <c r="C1038" s="6" t="s">
        <v>4</v>
      </c>
      <c r="D1038" s="24"/>
      <c r="E1038" s="24"/>
      <c r="F1038" s="24"/>
      <c r="G1038" s="26">
        <v>0</v>
      </c>
      <c r="H1038" s="26">
        <v>0</v>
      </c>
      <c r="I1038" s="24"/>
      <c r="J1038" s="24"/>
      <c r="K1038" s="24">
        <f t="shared" ref="K1038:K1047" si="1692">I1038+J1038</f>
        <v>0</v>
      </c>
      <c r="L1038" s="43">
        <f t="shared" ref="L1038:L1047" si="1693">H1038-K1038</f>
        <v>0</v>
      </c>
      <c r="M1038" s="46" t="e">
        <f t="shared" si="1660"/>
        <v>#DIV/0!</v>
      </c>
      <c r="N1038" s="17"/>
      <c r="O1038" s="12" t="s">
        <v>90</v>
      </c>
    </row>
    <row r="1039" spans="1:15" ht="18.75" x14ac:dyDescent="0.25">
      <c r="A1039" s="13" t="str">
        <f t="shared" si="1661"/>
        <v>a</v>
      </c>
      <c r="B1039" s="5" t="s">
        <v>2</v>
      </c>
      <c r="C1039" s="6" t="s">
        <v>5</v>
      </c>
      <c r="D1039" s="24"/>
      <c r="E1039" s="24"/>
      <c r="F1039" s="24"/>
      <c r="G1039" s="26">
        <v>1200000</v>
      </c>
      <c r="H1039" s="26">
        <v>1200000</v>
      </c>
      <c r="I1039" s="24">
        <v>326023</v>
      </c>
      <c r="J1039" s="24">
        <v>873977</v>
      </c>
      <c r="K1039" s="24">
        <f t="shared" si="1692"/>
        <v>1200000</v>
      </c>
      <c r="L1039" s="43">
        <f t="shared" si="1693"/>
        <v>0</v>
      </c>
      <c r="M1039" s="46">
        <f t="shared" si="1660"/>
        <v>1</v>
      </c>
      <c r="N1039" s="50"/>
      <c r="O1039" s="12" t="s">
        <v>90</v>
      </c>
    </row>
    <row r="1040" spans="1:15" ht="18.75" hidden="1" x14ac:dyDescent="0.25">
      <c r="A1040" s="13" t="str">
        <f t="shared" si="1661"/>
        <v>b</v>
      </c>
      <c r="B1040" s="5" t="s">
        <v>2</v>
      </c>
      <c r="C1040" s="6" t="s">
        <v>6</v>
      </c>
      <c r="D1040" s="24"/>
      <c r="E1040" s="24"/>
      <c r="F1040" s="24"/>
      <c r="G1040" s="26">
        <v>0</v>
      </c>
      <c r="H1040" s="26">
        <v>0</v>
      </c>
      <c r="I1040" s="24"/>
      <c r="J1040" s="24"/>
      <c r="K1040" s="24">
        <f t="shared" si="1692"/>
        <v>0</v>
      </c>
      <c r="L1040" s="43">
        <f t="shared" si="1693"/>
        <v>0</v>
      </c>
      <c r="M1040" s="46" t="e">
        <f t="shared" si="1660"/>
        <v>#DIV/0!</v>
      </c>
      <c r="N1040" s="17"/>
      <c r="O1040" s="12" t="s">
        <v>90</v>
      </c>
    </row>
    <row r="1041" spans="1:15" ht="18.75" hidden="1" x14ac:dyDescent="0.25">
      <c r="A1041" s="13" t="str">
        <f t="shared" si="1661"/>
        <v>b</v>
      </c>
      <c r="B1041" s="5" t="s">
        <v>2</v>
      </c>
      <c r="C1041" s="7" t="s">
        <v>7</v>
      </c>
      <c r="D1041" s="24"/>
      <c r="E1041" s="24"/>
      <c r="F1041" s="24"/>
      <c r="G1041" s="26">
        <v>0</v>
      </c>
      <c r="H1041" s="26">
        <v>0</v>
      </c>
      <c r="I1041" s="24"/>
      <c r="J1041" s="24"/>
      <c r="K1041" s="24">
        <f t="shared" si="1692"/>
        <v>0</v>
      </c>
      <c r="L1041" s="43">
        <f t="shared" si="1693"/>
        <v>0</v>
      </c>
      <c r="M1041" s="46" t="e">
        <f t="shared" si="1660"/>
        <v>#DIV/0!</v>
      </c>
      <c r="N1041" s="17"/>
      <c r="O1041" s="12" t="s">
        <v>90</v>
      </c>
    </row>
    <row r="1042" spans="1:15" ht="18.75" hidden="1" x14ac:dyDescent="0.25">
      <c r="A1042" s="13" t="str">
        <f t="shared" si="1661"/>
        <v>b</v>
      </c>
      <c r="B1042" s="5" t="s">
        <v>2</v>
      </c>
      <c r="C1042" s="7" t="s">
        <v>8</v>
      </c>
      <c r="D1042" s="24"/>
      <c r="E1042" s="24"/>
      <c r="F1042" s="24"/>
      <c r="G1042" s="26">
        <v>0</v>
      </c>
      <c r="H1042" s="26">
        <v>0</v>
      </c>
      <c r="I1042" s="24"/>
      <c r="J1042" s="24"/>
      <c r="K1042" s="24">
        <f t="shared" si="1692"/>
        <v>0</v>
      </c>
      <c r="L1042" s="43">
        <f t="shared" si="1693"/>
        <v>0</v>
      </c>
      <c r="M1042" s="46" t="e">
        <f t="shared" si="1660"/>
        <v>#DIV/0!</v>
      </c>
      <c r="N1042" s="17"/>
      <c r="O1042" s="12" t="s">
        <v>90</v>
      </c>
    </row>
    <row r="1043" spans="1:15" ht="18.75" x14ac:dyDescent="0.25">
      <c r="A1043" s="13" t="str">
        <f t="shared" si="1661"/>
        <v>a</v>
      </c>
      <c r="B1043" s="5" t="s">
        <v>2</v>
      </c>
      <c r="C1043" s="7" t="s">
        <v>9</v>
      </c>
      <c r="D1043" s="24"/>
      <c r="E1043" s="24"/>
      <c r="F1043" s="24"/>
      <c r="G1043" s="26">
        <v>2000000</v>
      </c>
      <c r="H1043" s="26">
        <v>2000000</v>
      </c>
      <c r="I1043" s="24">
        <v>1493370</v>
      </c>
      <c r="J1043" s="24">
        <v>506630</v>
      </c>
      <c r="K1043" s="24">
        <f t="shared" si="1692"/>
        <v>2000000</v>
      </c>
      <c r="L1043" s="43">
        <f t="shared" si="1693"/>
        <v>0</v>
      </c>
      <c r="M1043" s="46">
        <f t="shared" si="1660"/>
        <v>1</v>
      </c>
      <c r="N1043" s="50"/>
      <c r="O1043" s="12" t="s">
        <v>90</v>
      </c>
    </row>
    <row r="1044" spans="1:15" ht="18.75" x14ac:dyDescent="0.25">
      <c r="A1044" s="13" t="str">
        <f t="shared" si="1661"/>
        <v>a</v>
      </c>
      <c r="B1044" s="5" t="s">
        <v>2</v>
      </c>
      <c r="C1044" s="7" t="s">
        <v>10</v>
      </c>
      <c r="D1044" s="24"/>
      <c r="E1044" s="24"/>
      <c r="F1044" s="24">
        <v>2001</v>
      </c>
      <c r="G1044" s="26">
        <v>19500000</v>
      </c>
      <c r="H1044" s="26">
        <v>18100000</v>
      </c>
      <c r="I1044" s="24">
        <v>17662286</v>
      </c>
      <c r="J1044" s="24">
        <v>437714</v>
      </c>
      <c r="K1044" s="24">
        <f t="shared" si="1692"/>
        <v>18100000</v>
      </c>
      <c r="L1044" s="43">
        <f t="shared" si="1693"/>
        <v>0</v>
      </c>
      <c r="M1044" s="46">
        <f t="shared" si="1660"/>
        <v>1</v>
      </c>
      <c r="N1044" s="51"/>
      <c r="O1044" s="12" t="s">
        <v>90</v>
      </c>
    </row>
    <row r="1045" spans="1:15" ht="18.75" x14ac:dyDescent="0.25">
      <c r="A1045" s="13" t="str">
        <f t="shared" si="1661"/>
        <v>a</v>
      </c>
      <c r="B1045" s="5" t="s">
        <v>2</v>
      </c>
      <c r="C1045" s="4" t="s">
        <v>11</v>
      </c>
      <c r="D1045" s="23"/>
      <c r="E1045" s="23"/>
      <c r="F1045" s="23"/>
      <c r="G1045" s="23">
        <v>30000000</v>
      </c>
      <c r="H1045" s="23">
        <v>35000000</v>
      </c>
      <c r="I1045" s="24">
        <v>24480532</v>
      </c>
      <c r="J1045" s="23">
        <v>10519468</v>
      </c>
      <c r="K1045" s="23">
        <f t="shared" si="1692"/>
        <v>35000000</v>
      </c>
      <c r="L1045" s="44">
        <f t="shared" si="1693"/>
        <v>0</v>
      </c>
      <c r="M1045" s="45">
        <f t="shared" si="1660"/>
        <v>1</v>
      </c>
      <c r="N1045" s="50"/>
      <c r="O1045" s="12" t="s">
        <v>90</v>
      </c>
    </row>
    <row r="1046" spans="1:15" ht="18.75" hidden="1" x14ac:dyDescent="0.25">
      <c r="A1046" s="13" t="str">
        <f t="shared" si="1661"/>
        <v>b</v>
      </c>
      <c r="B1046" s="5"/>
      <c r="C1046" s="4" t="s">
        <v>12</v>
      </c>
      <c r="D1046" s="23"/>
      <c r="E1046" s="23"/>
      <c r="F1046" s="23"/>
      <c r="G1046" s="23">
        <v>0</v>
      </c>
      <c r="H1046" s="23">
        <v>0</v>
      </c>
      <c r="I1046" s="24"/>
      <c r="J1046" s="23"/>
      <c r="K1046" s="23">
        <f t="shared" si="1692"/>
        <v>0</v>
      </c>
      <c r="L1046" s="44">
        <f t="shared" si="1693"/>
        <v>0</v>
      </c>
      <c r="M1046" s="45" t="e">
        <f t="shared" si="1660"/>
        <v>#DIV/0!</v>
      </c>
      <c r="N1046" s="16"/>
      <c r="O1046" s="12" t="s">
        <v>90</v>
      </c>
    </row>
    <row r="1047" spans="1:15" ht="18.75" hidden="1" x14ac:dyDescent="0.25">
      <c r="A1047" s="13" t="str">
        <f t="shared" si="1661"/>
        <v>b</v>
      </c>
      <c r="B1047" s="5" t="s">
        <v>2</v>
      </c>
      <c r="C1047" s="4" t="s">
        <v>13</v>
      </c>
      <c r="D1047" s="24"/>
      <c r="E1047" s="24"/>
      <c r="F1047" s="24"/>
      <c r="G1047" s="23">
        <v>0</v>
      </c>
      <c r="H1047" s="23">
        <v>0</v>
      </c>
      <c r="I1047" s="24"/>
      <c r="J1047" s="24"/>
      <c r="K1047" s="24">
        <f t="shared" si="1692"/>
        <v>0</v>
      </c>
      <c r="L1047" s="43">
        <f t="shared" si="1693"/>
        <v>0</v>
      </c>
      <c r="M1047" s="46" t="e">
        <f t="shared" si="1660"/>
        <v>#DIV/0!</v>
      </c>
      <c r="N1047" s="17"/>
      <c r="O1047" s="12" t="s">
        <v>90</v>
      </c>
    </row>
    <row r="1048" spans="1:15" ht="36" x14ac:dyDescent="0.25">
      <c r="A1048" s="13" t="str">
        <f t="shared" si="1661"/>
        <v>a</v>
      </c>
      <c r="B1048" s="18" t="s">
        <v>195</v>
      </c>
      <c r="C1048" s="19" t="s">
        <v>196</v>
      </c>
      <c r="D1048" s="34">
        <f t="shared" ref="D1048" si="1694">D1049+D1057+D1058+D1059</f>
        <v>0</v>
      </c>
      <c r="E1048" s="34"/>
      <c r="F1048" s="34"/>
      <c r="G1048" s="33">
        <f t="shared" ref="G1048:L1048" si="1695">G1049+G1057+G1058+G1059</f>
        <v>0</v>
      </c>
      <c r="H1048" s="33">
        <f t="shared" si="1695"/>
        <v>82000</v>
      </c>
      <c r="I1048" s="32">
        <f t="shared" si="1695"/>
        <v>69217.8</v>
      </c>
      <c r="J1048" s="34">
        <f t="shared" si="1695"/>
        <v>12782</v>
      </c>
      <c r="K1048" s="34">
        <f t="shared" si="1695"/>
        <v>81999.8</v>
      </c>
      <c r="L1048" s="38">
        <f t="shared" si="1695"/>
        <v>0.2000000000007276</v>
      </c>
      <c r="M1048" s="39">
        <f t="shared" si="1660"/>
        <v>0.99999756097560977</v>
      </c>
      <c r="N1048" s="50"/>
      <c r="O1048" s="12" t="s">
        <v>91</v>
      </c>
    </row>
    <row r="1049" spans="1:15" ht="18.75" x14ac:dyDescent="0.25">
      <c r="A1049" s="13" t="str">
        <f t="shared" si="1661"/>
        <v>a</v>
      </c>
      <c r="B1049" s="3" t="s">
        <v>2</v>
      </c>
      <c r="C1049" s="4" t="s">
        <v>3</v>
      </c>
      <c r="D1049" s="32">
        <f t="shared" ref="D1049" si="1696">D1050+D1051+D1052+D1053+D1054+D1055+D1056</f>
        <v>0</v>
      </c>
      <c r="E1049" s="32"/>
      <c r="F1049" s="32"/>
      <c r="G1049" s="34">
        <f t="shared" ref="G1049:L1049" si="1697">G1050+G1051+G1052+G1053+G1054+G1055+G1056</f>
        <v>0</v>
      </c>
      <c r="H1049" s="34">
        <f t="shared" si="1697"/>
        <v>82000</v>
      </c>
      <c r="I1049" s="32">
        <f t="shared" si="1697"/>
        <v>69217.8</v>
      </c>
      <c r="J1049" s="32">
        <f t="shared" si="1697"/>
        <v>12782</v>
      </c>
      <c r="K1049" s="32">
        <f t="shared" si="1697"/>
        <v>81999.8</v>
      </c>
      <c r="L1049" s="36">
        <f t="shared" si="1697"/>
        <v>0.2000000000007276</v>
      </c>
      <c r="M1049" s="37">
        <f t="shared" si="1660"/>
        <v>0.99999756097560977</v>
      </c>
      <c r="N1049" s="50"/>
      <c r="O1049" s="12" t="s">
        <v>91</v>
      </c>
    </row>
    <row r="1050" spans="1:15" ht="18.75" hidden="1" x14ac:dyDescent="0.25">
      <c r="A1050" s="13" t="str">
        <f t="shared" si="1661"/>
        <v>b</v>
      </c>
      <c r="B1050" s="5" t="s">
        <v>2</v>
      </c>
      <c r="C1050" s="6" t="s">
        <v>4</v>
      </c>
      <c r="D1050" s="24"/>
      <c r="E1050" s="24"/>
      <c r="F1050" s="24"/>
      <c r="G1050" s="26">
        <v>0</v>
      </c>
      <c r="H1050" s="26">
        <v>0</v>
      </c>
      <c r="I1050" s="24"/>
      <c r="J1050" s="24"/>
      <c r="K1050" s="24">
        <f t="shared" ref="K1050:K1059" si="1698">I1050+J1050</f>
        <v>0</v>
      </c>
      <c r="L1050" s="43">
        <f t="shared" ref="L1050:L1059" si="1699">H1050-K1050</f>
        <v>0</v>
      </c>
      <c r="M1050" s="46" t="e">
        <f t="shared" si="1660"/>
        <v>#DIV/0!</v>
      </c>
      <c r="N1050" s="17"/>
      <c r="O1050" s="12" t="s">
        <v>91</v>
      </c>
    </row>
    <row r="1051" spans="1:15" ht="18.75" x14ac:dyDescent="0.25">
      <c r="A1051" s="13" t="str">
        <f t="shared" si="1661"/>
        <v>a</v>
      </c>
      <c r="B1051" s="5" t="s">
        <v>2</v>
      </c>
      <c r="C1051" s="6" t="s">
        <v>5</v>
      </c>
      <c r="D1051" s="32"/>
      <c r="E1051" s="32"/>
      <c r="F1051" s="32"/>
      <c r="G1051" s="35"/>
      <c r="H1051" s="35">
        <v>32000</v>
      </c>
      <c r="I1051" s="32">
        <v>19217.8</v>
      </c>
      <c r="J1051" s="32">
        <v>12782</v>
      </c>
      <c r="K1051" s="32">
        <f t="shared" si="1698"/>
        <v>31999.8</v>
      </c>
      <c r="L1051" s="36">
        <f t="shared" si="1699"/>
        <v>0.2000000000007276</v>
      </c>
      <c r="M1051" s="37">
        <f t="shared" si="1660"/>
        <v>0.99999375000000001</v>
      </c>
      <c r="N1051" s="50"/>
      <c r="O1051" s="12" t="s">
        <v>91</v>
      </c>
    </row>
    <row r="1052" spans="1:15" ht="18.75" hidden="1" x14ac:dyDescent="0.25">
      <c r="A1052" s="13" t="str">
        <f t="shared" si="1661"/>
        <v>b</v>
      </c>
      <c r="B1052" s="5" t="s">
        <v>2</v>
      </c>
      <c r="C1052" s="6" t="s">
        <v>6</v>
      </c>
      <c r="D1052" s="24"/>
      <c r="E1052" s="24"/>
      <c r="F1052" s="24"/>
      <c r="G1052" s="26"/>
      <c r="H1052" s="26">
        <v>0</v>
      </c>
      <c r="I1052" s="24"/>
      <c r="J1052" s="24"/>
      <c r="K1052" s="24">
        <f t="shared" si="1698"/>
        <v>0</v>
      </c>
      <c r="L1052" s="43">
        <f t="shared" si="1699"/>
        <v>0</v>
      </c>
      <c r="M1052" s="46" t="e">
        <f t="shared" si="1660"/>
        <v>#DIV/0!</v>
      </c>
      <c r="N1052" s="17"/>
      <c r="O1052" s="12" t="s">
        <v>91</v>
      </c>
    </row>
    <row r="1053" spans="1:15" ht="18.75" x14ac:dyDescent="0.25">
      <c r="A1053" s="13" t="str">
        <f t="shared" si="1661"/>
        <v>a</v>
      </c>
      <c r="B1053" s="5" t="s">
        <v>2</v>
      </c>
      <c r="C1053" s="7" t="s">
        <v>7</v>
      </c>
      <c r="D1053" s="32"/>
      <c r="E1053" s="32"/>
      <c r="F1053" s="32"/>
      <c r="G1053" s="35"/>
      <c r="H1053" s="35">
        <v>50000</v>
      </c>
      <c r="I1053" s="32">
        <v>50000</v>
      </c>
      <c r="J1053" s="32"/>
      <c r="K1053" s="32">
        <f t="shared" si="1698"/>
        <v>50000</v>
      </c>
      <c r="L1053" s="36">
        <f t="shared" si="1699"/>
        <v>0</v>
      </c>
      <c r="M1053" s="37">
        <f t="shared" si="1660"/>
        <v>1</v>
      </c>
      <c r="N1053" s="50"/>
      <c r="O1053" s="12" t="s">
        <v>91</v>
      </c>
    </row>
    <row r="1054" spans="1:15" ht="18.75" hidden="1" x14ac:dyDescent="0.25">
      <c r="A1054" s="13" t="str">
        <f t="shared" si="1661"/>
        <v>b</v>
      </c>
      <c r="B1054" s="5" t="s">
        <v>2</v>
      </c>
      <c r="C1054" s="7" t="s">
        <v>8</v>
      </c>
      <c r="D1054" s="24"/>
      <c r="E1054" s="24"/>
      <c r="F1054" s="24"/>
      <c r="G1054" s="26"/>
      <c r="H1054" s="26">
        <v>0</v>
      </c>
      <c r="I1054" s="24"/>
      <c r="J1054" s="24"/>
      <c r="K1054" s="24">
        <f t="shared" si="1698"/>
        <v>0</v>
      </c>
      <c r="L1054" s="43">
        <f t="shared" si="1699"/>
        <v>0</v>
      </c>
      <c r="M1054" s="46" t="e">
        <f t="shared" si="1660"/>
        <v>#DIV/0!</v>
      </c>
      <c r="N1054" s="17"/>
      <c r="O1054" s="12" t="s">
        <v>91</v>
      </c>
    </row>
    <row r="1055" spans="1:15" ht="18.75" hidden="1" x14ac:dyDescent="0.25">
      <c r="A1055" s="13" t="str">
        <f t="shared" si="1661"/>
        <v>b</v>
      </c>
      <c r="B1055" s="5" t="s">
        <v>2</v>
      </c>
      <c r="C1055" s="7" t="s">
        <v>9</v>
      </c>
      <c r="D1055" s="24"/>
      <c r="E1055" s="24"/>
      <c r="F1055" s="24"/>
      <c r="G1055" s="26"/>
      <c r="H1055" s="26">
        <v>0</v>
      </c>
      <c r="I1055" s="24"/>
      <c r="J1055" s="24"/>
      <c r="K1055" s="24">
        <f t="shared" si="1698"/>
        <v>0</v>
      </c>
      <c r="L1055" s="43">
        <f t="shared" si="1699"/>
        <v>0</v>
      </c>
      <c r="M1055" s="46" t="e">
        <f t="shared" si="1660"/>
        <v>#DIV/0!</v>
      </c>
      <c r="N1055" s="17"/>
      <c r="O1055" s="12" t="s">
        <v>91</v>
      </c>
    </row>
    <row r="1056" spans="1:15" ht="18.75" hidden="1" x14ac:dyDescent="0.25">
      <c r="A1056" s="13" t="str">
        <f t="shared" si="1661"/>
        <v>b</v>
      </c>
      <c r="B1056" s="5" t="s">
        <v>2</v>
      </c>
      <c r="C1056" s="7" t="s">
        <v>10</v>
      </c>
      <c r="D1056" s="24"/>
      <c r="E1056" s="24"/>
      <c r="F1056" s="24"/>
      <c r="G1056" s="26"/>
      <c r="H1056" s="26">
        <v>0</v>
      </c>
      <c r="I1056" s="24"/>
      <c r="J1056" s="24"/>
      <c r="K1056" s="24">
        <f t="shared" si="1698"/>
        <v>0</v>
      </c>
      <c r="L1056" s="43">
        <f t="shared" si="1699"/>
        <v>0</v>
      </c>
      <c r="M1056" s="46" t="e">
        <f t="shared" si="1660"/>
        <v>#DIV/0!</v>
      </c>
      <c r="N1056" s="17"/>
      <c r="O1056" s="12" t="s">
        <v>91</v>
      </c>
    </row>
    <row r="1057" spans="1:15" ht="18.75" hidden="1" x14ac:dyDescent="0.25">
      <c r="A1057" s="13" t="str">
        <f t="shared" si="1661"/>
        <v>b</v>
      </c>
      <c r="B1057" s="5" t="s">
        <v>2</v>
      </c>
      <c r="C1057" s="4" t="s">
        <v>11</v>
      </c>
      <c r="D1057" s="23"/>
      <c r="E1057" s="23"/>
      <c r="F1057" s="23"/>
      <c r="G1057" s="23"/>
      <c r="H1057" s="23">
        <v>0</v>
      </c>
      <c r="I1057" s="24"/>
      <c r="J1057" s="23"/>
      <c r="K1057" s="23">
        <f t="shared" si="1698"/>
        <v>0</v>
      </c>
      <c r="L1057" s="44">
        <f t="shared" si="1699"/>
        <v>0</v>
      </c>
      <c r="M1057" s="45" t="e">
        <f t="shared" si="1660"/>
        <v>#DIV/0!</v>
      </c>
      <c r="N1057" s="16"/>
      <c r="O1057" s="12" t="s">
        <v>91</v>
      </c>
    </row>
    <row r="1058" spans="1:15" ht="18.75" hidden="1" x14ac:dyDescent="0.25">
      <c r="A1058" s="13" t="str">
        <f t="shared" si="1661"/>
        <v>b</v>
      </c>
      <c r="B1058" s="5" t="s">
        <v>2</v>
      </c>
      <c r="C1058" s="4" t="s">
        <v>12</v>
      </c>
      <c r="D1058" s="23"/>
      <c r="E1058" s="23"/>
      <c r="F1058" s="23"/>
      <c r="G1058" s="23">
        <v>0</v>
      </c>
      <c r="H1058" s="23">
        <v>0</v>
      </c>
      <c r="I1058" s="24"/>
      <c r="J1058" s="23"/>
      <c r="K1058" s="23">
        <f t="shared" si="1698"/>
        <v>0</v>
      </c>
      <c r="L1058" s="44">
        <f t="shared" si="1699"/>
        <v>0</v>
      </c>
      <c r="M1058" s="45" t="e">
        <f t="shared" si="1660"/>
        <v>#DIV/0!</v>
      </c>
      <c r="N1058" s="16"/>
      <c r="O1058" s="12" t="s">
        <v>91</v>
      </c>
    </row>
    <row r="1059" spans="1:15" ht="18.75" hidden="1" x14ac:dyDescent="0.25">
      <c r="A1059" s="13" t="str">
        <f t="shared" si="1661"/>
        <v>b</v>
      </c>
      <c r="B1059" s="5" t="s">
        <v>2</v>
      </c>
      <c r="C1059" s="4" t="s">
        <v>13</v>
      </c>
      <c r="D1059" s="24"/>
      <c r="E1059" s="24"/>
      <c r="F1059" s="24"/>
      <c r="G1059" s="23">
        <v>0</v>
      </c>
      <c r="H1059" s="23">
        <v>0</v>
      </c>
      <c r="I1059" s="24"/>
      <c r="J1059" s="24"/>
      <c r="K1059" s="24">
        <f t="shared" si="1698"/>
        <v>0</v>
      </c>
      <c r="L1059" s="43">
        <f t="shared" si="1699"/>
        <v>0</v>
      </c>
      <c r="M1059" s="46" t="e">
        <f t="shared" si="1660"/>
        <v>#DIV/0!</v>
      </c>
      <c r="N1059" s="17"/>
      <c r="O1059" s="12" t="s">
        <v>91</v>
      </c>
    </row>
    <row r="1060" spans="1:15" ht="90" x14ac:dyDescent="0.25">
      <c r="A1060" s="13" t="str">
        <f t="shared" si="1661"/>
        <v>a</v>
      </c>
      <c r="B1060" s="53" t="s">
        <v>201</v>
      </c>
      <c r="C1060" s="48" t="s">
        <v>202</v>
      </c>
      <c r="D1060" s="34">
        <f t="shared" ref="D1060" si="1700">D1061+D1069+D1070+D1071</f>
        <v>0</v>
      </c>
      <c r="E1060" s="34"/>
      <c r="F1060" s="34"/>
      <c r="G1060" s="33">
        <f t="shared" ref="G1060:L1060" si="1701">G1061+G1069+G1070+G1071</f>
        <v>0</v>
      </c>
      <c r="H1060" s="33">
        <f t="shared" si="1701"/>
        <v>100000</v>
      </c>
      <c r="I1060" s="32">
        <f t="shared" ref="I1060" si="1702">I1061+I1069+I1070+I1071</f>
        <v>11750.57</v>
      </c>
      <c r="J1060" s="34">
        <f t="shared" si="1701"/>
        <v>0</v>
      </c>
      <c r="K1060" s="34">
        <f t="shared" si="1701"/>
        <v>11750.57</v>
      </c>
      <c r="L1060" s="38">
        <f t="shared" si="1701"/>
        <v>88249.43</v>
      </c>
      <c r="M1060" s="39">
        <f t="shared" si="1660"/>
        <v>0.11750569999999999</v>
      </c>
      <c r="N1060" s="50"/>
      <c r="O1060" s="12" t="s">
        <v>91</v>
      </c>
    </row>
    <row r="1061" spans="1:15" ht="18.75" x14ac:dyDescent="0.25">
      <c r="A1061" s="13" t="str">
        <f t="shared" si="1661"/>
        <v>a</v>
      </c>
      <c r="B1061" s="3" t="s">
        <v>2</v>
      </c>
      <c r="C1061" s="4" t="s">
        <v>3</v>
      </c>
      <c r="D1061" s="32">
        <f t="shared" ref="D1061" si="1703">D1062+D1063+D1064+D1065+D1066+D1067+D1068</f>
        <v>0</v>
      </c>
      <c r="E1061" s="32"/>
      <c r="F1061" s="32"/>
      <c r="G1061" s="34">
        <f t="shared" ref="G1061:L1061" si="1704">G1062+G1063+G1064+G1065+G1066+G1067+G1068</f>
        <v>0</v>
      </c>
      <c r="H1061" s="34">
        <f t="shared" si="1704"/>
        <v>80000</v>
      </c>
      <c r="I1061" s="32">
        <f t="shared" ref="I1061" si="1705">I1062+I1063+I1064+I1065+I1066+I1067+I1068</f>
        <v>2254.2399999999998</v>
      </c>
      <c r="J1061" s="32">
        <f t="shared" si="1704"/>
        <v>0</v>
      </c>
      <c r="K1061" s="32">
        <f t="shared" si="1704"/>
        <v>2254.2399999999998</v>
      </c>
      <c r="L1061" s="36">
        <f t="shared" si="1704"/>
        <v>77745.759999999995</v>
      </c>
      <c r="M1061" s="37">
        <f t="shared" si="1660"/>
        <v>2.8177999999999998E-2</v>
      </c>
      <c r="N1061" s="50"/>
      <c r="O1061" s="12" t="s">
        <v>91</v>
      </c>
    </row>
    <row r="1062" spans="1:15" ht="18.75" hidden="1" x14ac:dyDescent="0.25">
      <c r="A1062" s="13" t="str">
        <f t="shared" si="1661"/>
        <v>b</v>
      </c>
      <c r="B1062" s="5" t="s">
        <v>2</v>
      </c>
      <c r="C1062" s="6" t="s">
        <v>4</v>
      </c>
      <c r="D1062" s="24"/>
      <c r="E1062" s="24"/>
      <c r="F1062" s="24"/>
      <c r="G1062" s="26">
        <v>0</v>
      </c>
      <c r="H1062" s="26">
        <v>0</v>
      </c>
      <c r="I1062" s="24"/>
      <c r="J1062" s="24"/>
      <c r="K1062" s="24">
        <f t="shared" ref="K1062:K1071" si="1706">I1062+J1062</f>
        <v>0</v>
      </c>
      <c r="L1062" s="43">
        <f t="shared" ref="L1062:L1071" si="1707">H1062-K1062</f>
        <v>0</v>
      </c>
      <c r="M1062" s="46" t="e">
        <f t="shared" si="1660"/>
        <v>#DIV/0!</v>
      </c>
      <c r="N1062" s="17"/>
      <c r="O1062" s="12" t="s">
        <v>91</v>
      </c>
    </row>
    <row r="1063" spans="1:15" ht="18.75" hidden="1" x14ac:dyDescent="0.25">
      <c r="A1063" s="13" t="str">
        <f t="shared" si="1661"/>
        <v>b</v>
      </c>
      <c r="B1063" s="5" t="s">
        <v>2</v>
      </c>
      <c r="C1063" s="6" t="s">
        <v>5</v>
      </c>
      <c r="D1063" s="32"/>
      <c r="E1063" s="32"/>
      <c r="F1063" s="32"/>
      <c r="G1063" s="35"/>
      <c r="H1063" s="35"/>
      <c r="I1063" s="32"/>
      <c r="J1063" s="32"/>
      <c r="K1063" s="32">
        <f t="shared" si="1706"/>
        <v>0</v>
      </c>
      <c r="L1063" s="36">
        <f t="shared" si="1707"/>
        <v>0</v>
      </c>
      <c r="M1063" s="37" t="e">
        <f t="shared" si="1660"/>
        <v>#DIV/0!</v>
      </c>
      <c r="N1063" s="17"/>
      <c r="O1063" s="12" t="s">
        <v>91</v>
      </c>
    </row>
    <row r="1064" spans="1:15" ht="18.75" hidden="1" x14ac:dyDescent="0.25">
      <c r="A1064" s="13" t="str">
        <f t="shared" si="1661"/>
        <v>b</v>
      </c>
      <c r="B1064" s="5" t="s">
        <v>2</v>
      </c>
      <c r="C1064" s="6" t="s">
        <v>6</v>
      </c>
      <c r="D1064" s="24"/>
      <c r="E1064" s="24"/>
      <c r="F1064" s="24"/>
      <c r="G1064" s="26"/>
      <c r="H1064" s="26"/>
      <c r="I1064" s="24"/>
      <c r="J1064" s="24"/>
      <c r="K1064" s="24">
        <f t="shared" si="1706"/>
        <v>0</v>
      </c>
      <c r="L1064" s="43">
        <f t="shared" si="1707"/>
        <v>0</v>
      </c>
      <c r="M1064" s="46" t="e">
        <f t="shared" si="1660"/>
        <v>#DIV/0!</v>
      </c>
      <c r="N1064" s="17"/>
      <c r="O1064" s="12" t="s">
        <v>91</v>
      </c>
    </row>
    <row r="1065" spans="1:15" ht="18.75" hidden="1" x14ac:dyDescent="0.25">
      <c r="A1065" s="13" t="str">
        <f t="shared" si="1661"/>
        <v>b</v>
      </c>
      <c r="B1065" s="5" t="s">
        <v>2</v>
      </c>
      <c r="C1065" s="7" t="s">
        <v>7</v>
      </c>
      <c r="D1065" s="32"/>
      <c r="E1065" s="32"/>
      <c r="F1065" s="32"/>
      <c r="G1065" s="35"/>
      <c r="H1065" s="35"/>
      <c r="I1065" s="32"/>
      <c r="J1065" s="32"/>
      <c r="K1065" s="32">
        <f t="shared" si="1706"/>
        <v>0</v>
      </c>
      <c r="L1065" s="36">
        <f t="shared" si="1707"/>
        <v>0</v>
      </c>
      <c r="M1065" s="37" t="e">
        <f t="shared" si="1660"/>
        <v>#DIV/0!</v>
      </c>
      <c r="N1065" s="17"/>
      <c r="O1065" s="12" t="s">
        <v>91</v>
      </c>
    </row>
    <row r="1066" spans="1:15" ht="18.75" hidden="1" x14ac:dyDescent="0.25">
      <c r="A1066" s="13" t="str">
        <f t="shared" si="1661"/>
        <v>b</v>
      </c>
      <c r="B1066" s="5" t="s">
        <v>2</v>
      </c>
      <c r="C1066" s="7" t="s">
        <v>8</v>
      </c>
      <c r="D1066" s="24"/>
      <c r="E1066" s="24"/>
      <c r="F1066" s="24"/>
      <c r="G1066" s="26"/>
      <c r="H1066" s="26">
        <v>0</v>
      </c>
      <c r="I1066" s="24"/>
      <c r="J1066" s="24"/>
      <c r="K1066" s="24">
        <f t="shared" si="1706"/>
        <v>0</v>
      </c>
      <c r="L1066" s="43">
        <f t="shared" si="1707"/>
        <v>0</v>
      </c>
      <c r="M1066" s="46" t="e">
        <f t="shared" si="1660"/>
        <v>#DIV/0!</v>
      </c>
      <c r="N1066" s="17"/>
      <c r="O1066" s="12" t="s">
        <v>91</v>
      </c>
    </row>
    <row r="1067" spans="1:15" ht="18.75" hidden="1" x14ac:dyDescent="0.25">
      <c r="A1067" s="13" t="str">
        <f t="shared" si="1661"/>
        <v>b</v>
      </c>
      <c r="B1067" s="5" t="s">
        <v>2</v>
      </c>
      <c r="C1067" s="7" t="s">
        <v>9</v>
      </c>
      <c r="D1067" s="24"/>
      <c r="E1067" s="24"/>
      <c r="F1067" s="24"/>
      <c r="G1067" s="26"/>
      <c r="H1067" s="26">
        <v>0</v>
      </c>
      <c r="I1067" s="24"/>
      <c r="J1067" s="24"/>
      <c r="K1067" s="24">
        <f t="shared" si="1706"/>
        <v>0</v>
      </c>
      <c r="L1067" s="43">
        <f t="shared" si="1707"/>
        <v>0</v>
      </c>
      <c r="M1067" s="46" t="e">
        <f t="shared" si="1660"/>
        <v>#DIV/0!</v>
      </c>
      <c r="N1067" s="17"/>
      <c r="O1067" s="12" t="s">
        <v>91</v>
      </c>
    </row>
    <row r="1068" spans="1:15" ht="18.75" x14ac:dyDescent="0.25">
      <c r="A1068" s="13" t="str">
        <f t="shared" si="1661"/>
        <v>a</v>
      </c>
      <c r="B1068" s="5" t="s">
        <v>2</v>
      </c>
      <c r="C1068" s="7" t="s">
        <v>10</v>
      </c>
      <c r="D1068" s="24"/>
      <c r="E1068" s="24"/>
      <c r="F1068" s="24"/>
      <c r="G1068" s="26"/>
      <c r="H1068" s="26">
        <v>80000</v>
      </c>
      <c r="I1068" s="24">
        <v>2254.2399999999998</v>
      </c>
      <c r="J1068" s="24"/>
      <c r="K1068" s="24">
        <f t="shared" si="1706"/>
        <v>2254.2399999999998</v>
      </c>
      <c r="L1068" s="43">
        <f t="shared" si="1707"/>
        <v>77745.759999999995</v>
      </c>
      <c r="M1068" s="46">
        <f t="shared" si="1660"/>
        <v>2.8177999999999998E-2</v>
      </c>
      <c r="N1068" s="51"/>
      <c r="O1068" s="12" t="s">
        <v>91</v>
      </c>
    </row>
    <row r="1069" spans="1:15" ht="18.75" x14ac:dyDescent="0.25">
      <c r="A1069" s="13" t="str">
        <f t="shared" si="1661"/>
        <v>a</v>
      </c>
      <c r="B1069" s="5" t="s">
        <v>2</v>
      </c>
      <c r="C1069" s="4" t="s">
        <v>11</v>
      </c>
      <c r="D1069" s="23"/>
      <c r="E1069" s="23"/>
      <c r="F1069" s="23"/>
      <c r="G1069" s="23"/>
      <c r="H1069" s="23">
        <v>20000</v>
      </c>
      <c r="I1069" s="24">
        <v>9496.33</v>
      </c>
      <c r="J1069" s="23"/>
      <c r="K1069" s="23">
        <f t="shared" si="1706"/>
        <v>9496.33</v>
      </c>
      <c r="L1069" s="44">
        <f t="shared" si="1707"/>
        <v>10503.67</v>
      </c>
      <c r="M1069" s="45">
        <f t="shared" si="1660"/>
        <v>0.47481649999999997</v>
      </c>
      <c r="N1069" s="50"/>
      <c r="O1069" s="12" t="s">
        <v>91</v>
      </c>
    </row>
    <row r="1070" spans="1:15" ht="18.75" hidden="1" x14ac:dyDescent="0.25">
      <c r="A1070" s="13" t="str">
        <f t="shared" si="1661"/>
        <v>b</v>
      </c>
      <c r="B1070" s="5" t="s">
        <v>2</v>
      </c>
      <c r="C1070" s="4" t="s">
        <v>12</v>
      </c>
      <c r="D1070" s="23"/>
      <c r="E1070" s="23"/>
      <c r="F1070" s="23"/>
      <c r="G1070" s="23">
        <v>0</v>
      </c>
      <c r="H1070" s="23">
        <v>0</v>
      </c>
      <c r="I1070" s="24"/>
      <c r="J1070" s="23"/>
      <c r="K1070" s="23">
        <f t="shared" si="1706"/>
        <v>0</v>
      </c>
      <c r="L1070" s="44">
        <f t="shared" si="1707"/>
        <v>0</v>
      </c>
      <c r="M1070" s="45" t="e">
        <f t="shared" si="1660"/>
        <v>#DIV/0!</v>
      </c>
      <c r="N1070" s="16"/>
      <c r="O1070" s="12" t="s">
        <v>91</v>
      </c>
    </row>
    <row r="1071" spans="1:15" ht="18.75" hidden="1" x14ac:dyDescent="0.25">
      <c r="A1071" s="13" t="str">
        <f t="shared" si="1661"/>
        <v>b</v>
      </c>
      <c r="B1071" s="5" t="s">
        <v>2</v>
      </c>
      <c r="C1071" s="4" t="s">
        <v>13</v>
      </c>
      <c r="D1071" s="24"/>
      <c r="E1071" s="24"/>
      <c r="F1071" s="24"/>
      <c r="G1071" s="23">
        <v>0</v>
      </c>
      <c r="H1071" s="23">
        <v>0</v>
      </c>
      <c r="I1071" s="24"/>
      <c r="J1071" s="24"/>
      <c r="K1071" s="24">
        <f t="shared" si="1706"/>
        <v>0</v>
      </c>
      <c r="L1071" s="43">
        <f t="shared" si="1707"/>
        <v>0</v>
      </c>
      <c r="M1071" s="46" t="e">
        <f t="shared" si="1660"/>
        <v>#DIV/0!</v>
      </c>
      <c r="N1071" s="17"/>
      <c r="O1071" s="12" t="s">
        <v>91</v>
      </c>
    </row>
    <row r="1072" spans="1:15" x14ac:dyDescent="0.25">
      <c r="L1072" s="47"/>
      <c r="M1072" s="47"/>
    </row>
    <row r="1073" spans="12:12" x14ac:dyDescent="0.25">
      <c r="L1073" s="41"/>
    </row>
    <row r="1075" spans="12:12" x14ac:dyDescent="0.25">
      <c r="L1075" s="40"/>
    </row>
  </sheetData>
  <autoFilter ref="A2:S1071">
    <filterColumn colId="0">
      <filters>
        <filter val="a"/>
      </filters>
    </filterColumn>
  </autoFilter>
  <pageMargins left="0" right="0" top="0" bottom="0" header="0" footer="0"/>
  <pageSetup scale="41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მოსალოდნელი</vt:lpstr>
      <vt:lpstr>მოსალოდნელი!Print_Area</vt:lpstr>
      <vt:lpstr>მოსალოდნელი!Print_Titles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2019-10-10T09:43:31Z</dcterms:modified>
</cp:coreProperties>
</file>